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3"/>
  </bookViews>
  <sheets>
    <sheet name="Приложение 2 2017-2019" sheetId="1" r:id="rId1"/>
    <sheet name="Приложение 3 2017" sheetId="2" r:id="rId2"/>
    <sheet name="Приложение 5 2017" sheetId="3" r:id="rId3"/>
    <sheet name="Приложение 7 2017" sheetId="4" r:id="rId4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2">'Приложение 5 2017'!$A$1:$F$146</definedName>
  </definedNames>
  <calcPr fullCalcOnLoad="1"/>
</workbook>
</file>

<file path=xl/sharedStrings.xml><?xml version="1.0" encoding="utf-8"?>
<sst xmlns="http://schemas.openxmlformats.org/spreadsheetml/2006/main" count="1205" uniqueCount="333">
  <si>
    <t xml:space="preserve">муниципального образования </t>
  </si>
  <si>
    <t>Наименование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</si>
  <si>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</si>
  <si>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</si>
  <si>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</si>
  <si>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РФ и муниципального образования</t>
  </si>
  <si>
    <t>0102</t>
  </si>
  <si>
    <t>Функционирование Правительства Российской Федерации, высших исполнительных  органов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</si>
  <si>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</si>
  <si>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</si>
  <si>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</si>
  <si>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</si>
  <si>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</si>
  <si>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</si>
  <si>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</si>
  <si>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</si>
  <si>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</si>
  <si>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0400</t>
  </si>
  <si>
    <t>Национальная экономика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</si>
  <si>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</si>
  <si>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</si>
  <si>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</si>
  <si>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</si>
  <si>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</si>
  <si>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</si>
  <si>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</si>
  <si>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</si>
  <si>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0800</t>
  </si>
  <si>
    <t>0801</t>
  </si>
  <si>
    <t>1000</t>
  </si>
  <si>
    <t>1001</t>
  </si>
  <si>
    <t>1003</t>
  </si>
  <si>
    <t>Культура</t>
  </si>
  <si>
    <t xml:space="preserve">Всего расходов:   </t>
  </si>
  <si>
    <t>Пенсионное обеспечение</t>
  </si>
  <si>
    <t>Социальная политика</t>
  </si>
  <si>
    <t>0113</t>
  </si>
  <si>
    <t>1400</t>
  </si>
  <si>
    <t>1403</t>
  </si>
  <si>
    <t>Межбюджетные трансферты бюджетам субъектов РФ и муниципальных образований общего характера</t>
  </si>
  <si>
    <t>Прочие межбюджетные трансферты бюджетам субъектов РФ и муниципальных образований общего характера</t>
  </si>
  <si>
    <t>0107</t>
  </si>
  <si>
    <t>Обеспечение проведения выборов и референдумов</t>
  </si>
  <si>
    <t>Жилищное хозяйство</t>
  </si>
  <si>
    <t>0501</t>
  </si>
  <si>
    <t>Социальное обеспечение населения</t>
  </si>
  <si>
    <t>тыс.руб.</t>
  </si>
  <si>
    <t>0409</t>
  </si>
  <si>
    <t>Дорожное хозяйство (дорожные фонды)</t>
  </si>
  <si>
    <t>0111</t>
  </si>
  <si>
    <t>Резервные фонды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</si>
  <si>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</si>
  <si>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0106</t>
  </si>
  <si>
    <t>" Тимирязевское сельское поселение"</t>
  </si>
  <si>
    <t>1102</t>
  </si>
  <si>
    <t>Массовый спорт</t>
  </si>
  <si>
    <t>Начальник финансового отдела</t>
  </si>
  <si>
    <t>Культура, кинематография</t>
  </si>
  <si>
    <t>к  решению Совета народых депутатов</t>
  </si>
  <si>
    <t>Образцова Н.В.</t>
  </si>
  <si>
    <t>Защита населения и территории от чрезавычайных ситуаций природного и техногенного характера, гражданская оборона</t>
  </si>
  <si>
    <t>1100</t>
  </si>
  <si>
    <t>Физическая культура и спорт</t>
  </si>
  <si>
    <t>к    решения Совета народых депутатов</t>
  </si>
  <si>
    <t>Целевая статья</t>
  </si>
  <si>
    <t>Вид расходов</t>
  </si>
  <si>
    <t>Руководство и управление в сфере установленных функций</t>
  </si>
  <si>
    <t>61000 00000</t>
  </si>
  <si>
    <t>Обеспечение деятельности высшего должностного лица</t>
  </si>
  <si>
    <t>61001 00000</t>
  </si>
  <si>
    <t>Глава муниципального образования</t>
  </si>
  <si>
    <t>61001 00100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</si>
  <si>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</si>
  <si>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</si>
  <si>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РФ, высших исполнительных  органов государственной власти субъектов РФ, местных администраций</t>
  </si>
  <si>
    <t>Реализация функций местной администрации</t>
  </si>
  <si>
    <t>61006 00000</t>
  </si>
  <si>
    <t>61006 80400</t>
  </si>
  <si>
    <t>Закупка товаров, работ и услуг для государственных (муниципальных) нужд</t>
  </si>
  <si>
    <t>200</t>
  </si>
  <si>
    <t>Иные бюджетные ассигнования</t>
  </si>
  <si>
    <t>800</t>
  </si>
  <si>
    <t>61004 00000</t>
  </si>
  <si>
    <t>Обеспечение функций органами местного самоуправления</t>
  </si>
  <si>
    <t>61004 80400</t>
  </si>
  <si>
    <t>Межбюджетные трансферты</t>
  </si>
  <si>
    <t>500</t>
  </si>
  <si>
    <t>Реализация иных мероприятий в рамках внепрограммных расходов</t>
  </si>
  <si>
    <t>62000 00000</t>
  </si>
  <si>
    <t>Резервные средства</t>
  </si>
  <si>
    <t>62002 00000</t>
  </si>
  <si>
    <t>Резервные фонды администраций поселений</t>
  </si>
  <si>
    <t>62002 05100</t>
  </si>
  <si>
    <t>61006 70040</t>
  </si>
  <si>
    <t>Реализация полномочий Республики Адыгея, переданных для осуществления органам местного самоуправления, осуществляемые за счет средств республиканского бюджета Республики Адыгея</t>
  </si>
  <si>
    <t>61007 00000</t>
  </si>
  <si>
    <t xml:space="preserve">Субвенции на осуществление государственных полномочий Республики Адыгея в сфере административных правоотношений </t>
  </si>
  <si>
    <t>61007 61010</t>
  </si>
  <si>
    <t>Резерв на исполнение судебных актов,предусмотренных обращение на взыскание  средств местного бюджета</t>
  </si>
  <si>
    <t>62002 05000</t>
  </si>
  <si>
    <t>Исполнение судебных актов по искам к муниципальному образованию</t>
  </si>
  <si>
    <t>62004 00000</t>
  </si>
  <si>
    <t>Исполнение судебных актов и мировых соглашений по возмещению вреда причиненного в результате действий(бездействий) органов местного самоуправления</t>
  </si>
  <si>
    <t>62004 04160</t>
  </si>
  <si>
    <t>62005 00000</t>
  </si>
  <si>
    <t>Выполнение других обязательств муниципальных образований</t>
  </si>
  <si>
    <t>62005 04160</t>
  </si>
  <si>
    <t>Закупка товаров, работ и услуг для государственных (муниципальных) нужд</t>
  </si>
  <si>
    <t>Реализация государственных полномочий РФ</t>
  </si>
  <si>
    <t>61008 00000</t>
  </si>
  <si>
    <t>Осуществление первичного воинского учета на территории где отсутствуют военные комиссариаты</t>
  </si>
  <si>
    <t>61008 51180</t>
  </si>
  <si>
    <t>Непрограммные мероприятия в области национальной безопасности</t>
  </si>
  <si>
    <t>69000 00000</t>
  </si>
  <si>
    <t>Мероприятия по обеспечению общественной безопасности</t>
  </si>
  <si>
    <t>69002 00000</t>
  </si>
  <si>
    <t>69002 00140</t>
  </si>
  <si>
    <t xml:space="preserve"> Закупка товаров, работ и услуг для государственных
 (муниципальных) нужд
</t>
  </si>
  <si>
    <t>Резервные средства на обеспечение общественной безопасности</t>
  </si>
  <si>
    <t>Мероприятия в области национальной экономики</t>
  </si>
  <si>
    <t>63000 00000</t>
  </si>
  <si>
    <t>Мероприятия в области дорожного хозяйства</t>
  </si>
  <si>
    <t>63001 00000</t>
  </si>
  <si>
    <t>Мероприятия за счет средств дорожного фонда</t>
  </si>
  <si>
    <t>63001 00810</t>
  </si>
  <si>
    <t>Мероприятия в области архитектуры и градостроительства</t>
  </si>
  <si>
    <t>63002 00000</t>
  </si>
  <si>
    <t>Непрораммные мероприятия в области архитектуры и градостроительства</t>
  </si>
  <si>
    <t>63002 01200</t>
  </si>
  <si>
    <t>Непрограммные мероприятия в области ЖКХ</t>
  </si>
  <si>
    <t>64000 00000</t>
  </si>
  <si>
    <t>Мероприятия по организации водоснабжения</t>
  </si>
  <si>
    <t>64002 00930</t>
  </si>
  <si>
    <t>Мероприятия по организации водоотведения</t>
  </si>
  <si>
    <t>64002 00940</t>
  </si>
  <si>
    <t>Мероприятия по организации газоснабжения</t>
  </si>
  <si>
    <t>64002 00950</t>
  </si>
  <si>
    <t>Мероприятия по организации теплоснабжения</t>
  </si>
  <si>
    <t>64002 00960</t>
  </si>
  <si>
    <t>Непрограмные мероприятия по благоустройству</t>
  </si>
  <si>
    <t>64003 00000</t>
  </si>
  <si>
    <t>Уличное освещение</t>
  </si>
  <si>
    <t>64003 00970</t>
  </si>
  <si>
    <t>Иные мероприятия по благоустройству</t>
  </si>
  <si>
    <t>64003 01990</t>
  </si>
  <si>
    <t>Непрограммные мероприятия в области культуры</t>
  </si>
  <si>
    <t>66000 00000</t>
  </si>
  <si>
    <t>Создание условий для обеспечения жителей поселения услугами организации культуры</t>
  </si>
  <si>
    <t>66000 02010</t>
  </si>
  <si>
    <t>Непрограммные мероприятия вобласти культуры, создание условий для массового спорта</t>
  </si>
  <si>
    <t>66000 70010</t>
  </si>
  <si>
    <t>Непрограммные мероприятия в области социальной политики</t>
  </si>
  <si>
    <t>67000 00000</t>
  </si>
  <si>
    <t>67001 00000</t>
  </si>
  <si>
    <t>Социальное обеспечение и иные выплаты населению</t>
  </si>
  <si>
    <t>67001 03000</t>
  </si>
  <si>
    <t>300</t>
  </si>
  <si>
    <t>92000 00000</t>
  </si>
  <si>
    <t>92000 L0200</t>
  </si>
  <si>
    <t>Пособия и компенсации гражданам и иные социальные выплаты кроме публичных нормативных обязательств (РБ)</t>
  </si>
  <si>
    <t>92000 R0200</t>
  </si>
  <si>
    <t>Пособия и компенсации гражданам и иные социальные выплаты кроме публичных нормативных обязательств (ФБ)</t>
  </si>
  <si>
    <t>92000 50200</t>
  </si>
  <si>
    <t>Массовыфй спорт</t>
  </si>
  <si>
    <t>Непрограммные мероприятия в области физической культуры и спорта</t>
  </si>
  <si>
    <t>68000 00000</t>
  </si>
  <si>
    <t>68000 05010</t>
  </si>
  <si>
    <t xml:space="preserve">Начальник финансового отдела </t>
  </si>
  <si>
    <t>Н.В.Образцова</t>
  </si>
  <si>
    <t>Глава</t>
  </si>
  <si>
    <t>Администрация муниципального образования "Тимирязевское сельское поселение"</t>
  </si>
  <si>
    <t>767</t>
  </si>
  <si>
    <t>68001 00000</t>
  </si>
  <si>
    <t xml:space="preserve"> Закупка товаров, работ и услуг для государственных
 (муниципальных) нужд</t>
  </si>
  <si>
    <t>Резервный фонд Кабинета Министров РА</t>
  </si>
  <si>
    <t xml:space="preserve">Реализация  иных мероприятий в рамках непрограммных расходов РА </t>
  </si>
  <si>
    <t>Резервные фонды местных администраций</t>
  </si>
  <si>
    <t xml:space="preserve">Социальное обеспечение и иные выплаты населению </t>
  </si>
  <si>
    <t xml:space="preserve"> Закупка товаров, работ и услуг для государственных</t>
  </si>
  <si>
    <t>96003 00000</t>
  </si>
  <si>
    <t>96003 60300</t>
  </si>
  <si>
    <t xml:space="preserve"> Закупка товаров, работ и услуг для государственных нужд</t>
  </si>
  <si>
    <t xml:space="preserve">Приобретение ручных досмотровых металлодетекторов в целях обеспечения безопасности на объектах с массовым пребыванием людей за счет </t>
  </si>
  <si>
    <t xml:space="preserve">  Иные закупки товаров, работ и услуг для государственных нужд</t>
  </si>
  <si>
    <t>Иные закупки товаров, работ и услуг для государственных нужд</t>
  </si>
  <si>
    <t>Закупка товаров, работ и услуг для государственных нужд</t>
  </si>
  <si>
    <t>96003 S0300</t>
  </si>
  <si>
    <t>61005 00000</t>
  </si>
  <si>
    <t>61005 00700</t>
  </si>
  <si>
    <t>61005 00800</t>
  </si>
  <si>
    <t>Проведение выборов главы МО</t>
  </si>
  <si>
    <t>Сумма на 2017 год</t>
  </si>
  <si>
    <t>Распределение ассигнований из бюджета муниципального образования " Тимирязевское сельское поселение" на 2017 год по разделам и подразделам, целевым статьям и видам расходов классификации расходов бюджетов Российской Федерации</t>
  </si>
  <si>
    <t>Распределение расходов бюджета муниципального образования "Тимирязевское сельское поселение" на 2017 год по разделам, подразделам бюджетной классификации расходов бюджетов Российской Федерации</t>
  </si>
  <si>
    <t>Центральный аппарат</t>
  </si>
  <si>
    <t>Обеспечение деятельности контрольного (контрольно-счетного) органа</t>
  </si>
  <si>
    <t>Проведение выборов и референдумов</t>
  </si>
  <si>
    <t>Проведение выборов депутатов представительного органа МО</t>
  </si>
  <si>
    <t xml:space="preserve">Реализация полномочий муниципального района,переданных для осуществления органам местного самоуправления, осуществляемые за счет средств </t>
  </si>
  <si>
    <t>Обеспечение функций органами местного самоуправления на исполнение части полномочий муниципального района в сфере жилищных отнашений</t>
  </si>
  <si>
    <t>Другие обязательства</t>
  </si>
  <si>
    <t xml:space="preserve">Предупреждение и ликвидация последствий чрезвычайных ситуаций природного и техногенного характера, гражданская оборона
</t>
  </si>
  <si>
    <t>Доплаты к пенсиям муниципальных служащих</t>
  </si>
  <si>
    <t>МП "Обеспечение жильем молодых семей"</t>
  </si>
  <si>
    <t>Обеспечение жильем в рамках МП "Обеспечение жильем молодых семей" бюджет сельского поселения"</t>
  </si>
  <si>
    <t>Инные бюджетные ассигнования</t>
  </si>
  <si>
    <t>Реализация полномочий муниципального района, переданных для осуществления органам местного самоуправления, осуществляемые за счет средств районного бюджета</t>
  </si>
  <si>
    <t>Обеспечение функций органами местного самоуправления на исполнении части полномочий муниципального района в сфере жилищных отношений</t>
  </si>
  <si>
    <t>Обеспечение жильем в рамках МП "Обеспечение жильем молодых семей" бюджет сельского поселения</t>
  </si>
  <si>
    <t>Приложение №3</t>
  </si>
  <si>
    <t>Приложение № 5</t>
  </si>
  <si>
    <t>Приложение № 7</t>
  </si>
  <si>
    <t xml:space="preserve">Ведомственная структура расходов бюджета муниципального образования   "Тимирязевское сельское поселение" на 2017 год </t>
  </si>
  <si>
    <t>Мероприятия по организации теплооснабжения</t>
  </si>
  <si>
    <t>Приложение № 2</t>
  </si>
  <si>
    <t>к решению Совета народных депутатов</t>
  </si>
  <si>
    <t>муниципального образования</t>
  </si>
  <si>
    <t>"Тимирязевское сельское поселение"</t>
  </si>
  <si>
    <t>Поступления  доходов  в   бюджет муниципального образования «Тимирязевское сельское поселение» в  2017 году  и плановый период 2018-2019 годов</t>
  </si>
  <si>
    <t>Код бюджетной
классификации
Российской Федерации</t>
  </si>
  <si>
    <t>Наименование доходов</t>
  </si>
  <si>
    <r>
      <t>Сумма на 2017г.,</t>
    </r>
    <r>
      <rPr>
        <i/>
        <sz val="9"/>
        <color indexed="8"/>
        <rFont val="Times New Roman"/>
        <family val="1"/>
      </rPr>
      <t xml:space="preserve"> тыс.руб</t>
    </r>
  </si>
  <si>
    <r>
      <t>Сумма на 2018г.,</t>
    </r>
    <r>
      <rPr>
        <i/>
        <sz val="9"/>
        <color indexed="8"/>
        <rFont val="Times New Roman"/>
        <family val="1"/>
      </rPr>
      <t xml:space="preserve"> тыс.руб</t>
    </r>
  </si>
  <si>
    <r>
      <t>Сумма на 2019г.,</t>
    </r>
    <r>
      <rPr>
        <i/>
        <sz val="9"/>
        <color indexed="8"/>
        <rFont val="Times New Roman"/>
        <family val="1"/>
      </rPr>
      <t xml:space="preserve"> тыс.руб</t>
    </r>
  </si>
  <si>
    <t>1 00 00000 00 0000 000</t>
  </si>
  <si>
    <t>НАЛОГОВЫЕ И НЕНАЛОГОВЫЕ ДОХОДЫ</t>
  </si>
  <si>
    <t>1 01 00000 00 0000 000</t>
  </si>
  <si>
    <t>Налоги  на 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</si>
  <si>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</si>
  <si>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</si>
  <si>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</si>
  <si>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</si>
  <si>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</si>
  <si>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</si>
  <si>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</si>
  <si>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</si>
  <si>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</si>
  <si>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</si>
  <si>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1 03 02000 01 0000 000</t>
  </si>
  <si>
    <t>Акцизы по подакцизным товарам (продукции), производимым на территории Российской Федерации</t>
  </si>
  <si>
    <t>1 03 0223001 0000 110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</si>
  <si>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</si>
  <si>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</si>
  <si>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</si>
  <si>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</si>
  <si>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</si>
  <si>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</si>
  <si>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</si>
  <si>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</si>
  <si>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 совокупный  доход</t>
  </si>
  <si>
    <t>1 05 03000 01 0000 110</t>
  </si>
  <si>
    <t>Единый сельскохозяйственный налог</t>
  </si>
  <si>
    <t>1 06 00000 00 0000 000</t>
  </si>
  <si>
    <t>Налоги  на 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</si>
  <si>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</si>
  <si>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</si>
  <si>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</si>
  <si>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</si>
  <si>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1 06 0400 02 0000 110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</si>
  <si>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</si>
  <si>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</si>
  <si>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</si>
  <si>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</si>
  <si>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</si>
  <si>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1 06 06000 10 0000110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</si>
  <si>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</si>
  <si>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</si>
  <si>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</si>
  <si>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</si>
  <si>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</si>
  <si>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</si>
  <si>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</si>
  <si>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</si>
  <si>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натариальных действий должностными лицами органов местного самоуправления, уполномоченными в соответствии с зоконодательными актами РФ на совершение нотариальных действий</t>
  </si>
  <si>
    <t>1 11 00000 00 0000 000</t>
  </si>
  <si>
    <t>Доходы  от  использования  имущества, находящегося  в  государственной  и  муниципальной 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</si>
  <si>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</si>
  <si>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</si>
  <si>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</si>
  <si>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</si>
  <si>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1 13  00000 00 0000 000</t>
  </si>
  <si>
    <t>Доходы от оказания платных услуг (работ) и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</si>
  <si>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</si>
  <si>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</si>
  <si>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1 16 00000 00 0000 000</t>
  </si>
  <si>
    <t>ШТРАФЫ, САНКЦИИ,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</si>
  <si>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</si>
  <si>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</si>
  <si>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2 00 00000 00 0000 000</t>
  </si>
  <si>
    <t>БЕЗВОЗМЕЗДНЫЕ ПОСТУПЛЕНИЯ</t>
  </si>
  <si>
    <t>2 02 00000 00 0000 000</t>
  </si>
  <si>
    <t>Безвозмездные  поступления  от  других  бюджетов  бюджетной  системы РФ</t>
  </si>
  <si>
    <t>Дотации бюджетам сельских поселений на выравнивание бюджетной обеспеченности</t>
  </si>
  <si>
    <t>2 02 01003 10 0000 151</t>
  </si>
  <si>
    <t>Дотации бюджетам сельских поселений на поддержку мер по обеспечению сбалансированности бюджетов</t>
  </si>
  <si>
    <t>2 02 02999 10 0000 151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</si>
  <si>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</si>
  <si>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</si>
  <si>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</si>
  <si>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</si>
  <si>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</si>
  <si>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</si>
  <si>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Прочие межбюджетные трансферты, передаваемые бюджетам поселений</t>
  </si>
  <si>
    <t>2 02 09054 10 0000 151</t>
  </si>
  <si>
    <t>Прочие безвозмездные поступления в бюджеты поселений от бюджетов муниципальных районов</t>
  </si>
  <si>
    <t>2 02 02008 10 0000 151</t>
  </si>
  <si>
    <t>Субсидии бюджетам поселений на обеспечение жильем молодых семей</t>
  </si>
  <si>
    <t>Субсидии бюджетам сельских поселений на реализацию федеральных целевых программ</t>
  </si>
  <si>
    <t>Прочие субсидии бюджетам поселений</t>
  </si>
  <si>
    <t>Межбюдженые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</si>
  <si>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</si>
  <si>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 xml:space="preserve">Прочие безвозмездные поступления </t>
  </si>
  <si>
    <t>Прочие безвозмездные поступления в бюджеты сельских поселений</t>
  </si>
  <si>
    <t>В с е г о   д о х о д о в</t>
  </si>
  <si>
    <t>Начальник финансового  отдела                                                   Н.В.Образцова</t>
  </si>
  <si>
    <t>1 14 00000 00 0000 000</t>
  </si>
  <si>
    <t xml:space="preserve">1 14 02053 10 0000 410 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</si>
  <si>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</si>
  <si>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</si>
  <si>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2 07 05020 10 0000 180</t>
  </si>
  <si>
    <t>Поступления от денежных пожертвований, предоставляемых физическими лицами получателям средств бюджетов поселений</t>
  </si>
  <si>
    <t xml:space="preserve">2 02 20051 10 0000 151 </t>
  </si>
  <si>
    <t>2 02 15001 10 0000 151</t>
  </si>
  <si>
    <t>2 02 35118 10 0000 151</t>
  </si>
  <si>
    <t>2 02 40014 10 0000 151</t>
  </si>
  <si>
    <t>2 02 30024 10 0000 151</t>
  </si>
  <si>
    <t>2 07 05030 10 0000 180</t>
  </si>
  <si>
    <t>2 02 90054 10 0000 151</t>
  </si>
  <si>
    <t>Иные межбюджетные трансферты на осуществление мероприятий муниципальной программы МО "Майкопский район" "Комплексная поддержка жилищно- коммунального хозяйства"</t>
  </si>
  <si>
    <t>64002 70010</t>
  </si>
  <si>
    <t>65,84</t>
  </si>
  <si>
    <t>Предупреждение и ликвидация последствий чрезвычайных ситуаций природного и техногенного характера, гражданская оборона</t>
  </si>
  <si>
    <t>от 07.08.2017 года №216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</si>
</sst>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  <numFmt numFmtId="180" formatCode="_-* #,##0.0000_р_._-;\-* #,##0.0000_р_._-;_-* &quot;-&quot;???_р_._-;_-@_-"/>
    <numFmt numFmtId="181" formatCode="_-* #,##0.00_р_._-;\-* #,##0.00_р_._-;_-* &quot;-&quot;???_р_._-;_-@_-"/>
    <numFmt numFmtId="182" formatCode="_-* #,##0.0_р_._-;\-* #,##0.0_р_._-;_-* &quot;-&quot;???_р_._-;_-@_-"/>
    <numFmt numFmtId="183" formatCode="_-* #,##0.0_р_._-;\-* #,##0.0_р_._-;_-* &quot;-&quot;?_р_._-;_-@_-"/>
    <numFmt numFmtId="184" formatCode="_-* #,##0_р_._-;\-* #,##0_р_._-;_-* &quot;-&quot;???_р_._-;_-@_-"/>
    <numFmt numFmtId="185" formatCode="_-* #,##0_р_._-;\-* #,##0_р_._-;_-* &quot;-&quot;??_р_._-;_-@_-"/>
    <numFmt numFmtId="186" formatCode="#,##0.00\ _₽"/>
  </numFmts>
  <fonts count="65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2"/>
    </font>
    <font>
      <i/>
      <sz val="9"/>
      <color indexed="8"/>
      <name val="Times New Roman"/>
      <family val="1"/>
    </font>
    <font>
      <sz val="9"/>
      <name val="Times New Roman"/>
      <family val="1"/>
    </font>
    <font>
      <i/>
      <sz val="14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shrinkToFit="1"/>
    </xf>
    <xf numFmtId="181" fontId="4" fillId="0" borderId="15" xfId="0" applyNumberFormat="1" applyFont="1" applyBorder="1" applyAlignment="1">
      <alignment horizontal="right" wrapText="1"/>
    </xf>
    <xf numFmtId="49" fontId="5" fillId="0" borderId="14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wrapText="1"/>
    </xf>
    <xf numFmtId="181" fontId="5" fillId="0" borderId="15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shrinkToFit="1"/>
    </xf>
    <xf numFmtId="49" fontId="5" fillId="33" borderId="14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shrinkToFit="1"/>
    </xf>
    <xf numFmtId="181" fontId="5" fillId="33" borderId="15" xfId="0" applyNumberFormat="1" applyFont="1" applyFill="1" applyBorder="1" applyAlignment="1">
      <alignment horizontal="right" wrapText="1"/>
    </xf>
    <xf numFmtId="49" fontId="4" fillId="33" borderId="14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shrinkToFit="1"/>
    </xf>
    <xf numFmtId="181" fontId="4" fillId="33" borderId="15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vertical="top" shrinkToFit="1"/>
    </xf>
    <xf numFmtId="181" fontId="4" fillId="0" borderId="15" xfId="0" applyNumberFormat="1" applyFont="1" applyBorder="1" applyAlignment="1">
      <alignment horizontal="right" vertical="top" wrapText="1"/>
    </xf>
    <xf numFmtId="181" fontId="4" fillId="0" borderId="16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49" fontId="4" fillId="0" borderId="17" xfId="0" applyNumberFormat="1" applyFont="1" applyBorder="1" applyAlignment="1">
      <alignment horizontal="center" shrinkToFit="1"/>
    </xf>
    <xf numFmtId="2" fontId="4" fillId="0" borderId="18" xfId="0" applyNumberFormat="1" applyFont="1" applyBorder="1" applyAlignment="1">
      <alignment horizontal="right" wrapText="1"/>
    </xf>
    <xf numFmtId="49" fontId="6" fillId="0" borderId="14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shrinkToFit="1"/>
    </xf>
    <xf numFmtId="49" fontId="6" fillId="0" borderId="10" xfId="0" applyNumberFormat="1" applyFont="1" applyBorder="1" applyAlignment="1">
      <alignment horizontal="center" shrinkToFit="1"/>
    </xf>
    <xf numFmtId="2" fontId="6" fillId="0" borderId="18" xfId="0" applyNumberFormat="1" applyFont="1" applyBorder="1" applyAlignment="1">
      <alignment horizontal="right" wrapText="1"/>
    </xf>
    <xf numFmtId="49" fontId="5" fillId="0" borderId="17" xfId="0" applyNumberFormat="1" applyFont="1" applyBorder="1" applyAlignment="1">
      <alignment horizontal="center" shrinkToFit="1"/>
    </xf>
    <xf numFmtId="2" fontId="5" fillId="0" borderId="18" xfId="0" applyNumberFormat="1" applyFont="1" applyBorder="1" applyAlignment="1">
      <alignment horizontal="right" wrapText="1"/>
    </xf>
    <xf numFmtId="49" fontId="2" fillId="0" borderId="14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shrinkToFit="1"/>
    </xf>
    <xf numFmtId="49" fontId="2" fillId="0" borderId="17" xfId="0" applyNumberFormat="1" applyFont="1" applyBorder="1" applyAlignment="1">
      <alignment horizontal="center" shrinkToFit="1"/>
    </xf>
    <xf numFmtId="2" fontId="2" fillId="0" borderId="18" xfId="0" applyNumberFormat="1" applyFont="1" applyBorder="1" applyAlignment="1">
      <alignment horizontal="right" wrapText="1"/>
    </xf>
    <xf numFmtId="49" fontId="2" fillId="33" borderId="14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shrinkToFit="1"/>
    </xf>
    <xf numFmtId="49" fontId="2" fillId="33" borderId="17" xfId="0" applyNumberFormat="1" applyFont="1" applyFill="1" applyBorder="1" applyAlignment="1">
      <alignment horizontal="center" shrinkToFit="1"/>
    </xf>
    <xf numFmtId="2" fontId="2" fillId="33" borderId="18" xfId="0" applyNumberFormat="1" applyFont="1" applyFill="1" applyBorder="1" applyAlignment="1">
      <alignment horizontal="right" wrapText="1"/>
    </xf>
    <xf numFmtId="49" fontId="2" fillId="33" borderId="14" xfId="0" applyNumberFormat="1" applyFont="1" applyFill="1" applyBorder="1" applyAlignment="1">
      <alignment wrapText="1"/>
    </xf>
    <xf numFmtId="0" fontId="3" fillId="34" borderId="0" xfId="0" applyFont="1" applyFill="1" applyAlignment="1">
      <alignment/>
    </xf>
    <xf numFmtId="2" fontId="5" fillId="0" borderId="18" xfId="0" applyNumberFormat="1" applyFont="1" applyFill="1" applyBorder="1" applyAlignment="1">
      <alignment horizontal="right" wrapText="1"/>
    </xf>
    <xf numFmtId="49" fontId="2" fillId="0" borderId="17" xfId="0" applyNumberFormat="1" applyFont="1" applyBorder="1" applyAlignment="1">
      <alignment horizontal="center"/>
    </xf>
    <xf numFmtId="2" fontId="2" fillId="0" borderId="18" xfId="0" applyNumberFormat="1" applyFont="1" applyFill="1" applyBorder="1" applyAlignment="1">
      <alignment horizontal="right" wrapText="1"/>
    </xf>
    <xf numFmtId="49" fontId="2" fillId="0" borderId="17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vertical="top" wrapText="1"/>
    </xf>
    <xf numFmtId="49" fontId="2" fillId="0" borderId="20" xfId="0" applyNumberFormat="1" applyFont="1" applyBorder="1" applyAlignment="1">
      <alignment horizontal="center" shrinkToFit="1"/>
    </xf>
    <xf numFmtId="49" fontId="2" fillId="0" borderId="21" xfId="0" applyNumberFormat="1" applyFont="1" applyBorder="1" applyAlignment="1">
      <alignment horizontal="center" shrinkToFit="1"/>
    </xf>
    <xf numFmtId="2" fontId="2" fillId="0" borderId="22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8" fillId="0" borderId="10" xfId="33" applyFont="1" applyBorder="1" applyAlignment="1">
      <alignment wrapText="1"/>
      <protection/>
    </xf>
    <xf numFmtId="0" fontId="58" fillId="0" borderId="10" xfId="33" applyFont="1" applyBorder="1" applyAlignment="1">
      <alignment horizontal="center" wrapText="1"/>
      <protection/>
    </xf>
    <xf numFmtId="0" fontId="59" fillId="0" borderId="10" xfId="33" applyFont="1" applyBorder="1" applyAlignment="1">
      <alignment wrapText="1"/>
      <protection/>
    </xf>
    <xf numFmtId="0" fontId="58" fillId="0" borderId="10" xfId="33" applyFont="1" applyBorder="1" applyAlignment="1">
      <alignment horizontal="center"/>
      <protection/>
    </xf>
    <xf numFmtId="0" fontId="40" fillId="0" borderId="10" xfId="33" applyBorder="1">
      <alignment/>
      <protection/>
    </xf>
    <xf numFmtId="0" fontId="60" fillId="0" borderId="10" xfId="33" applyFont="1" applyBorder="1">
      <alignment/>
      <protection/>
    </xf>
    <xf numFmtId="0" fontId="60" fillId="0" borderId="10" xfId="33" applyFont="1" applyBorder="1" applyAlignment="1">
      <alignment wrapText="1"/>
      <protection/>
    </xf>
    <xf numFmtId="2" fontId="61" fillId="0" borderId="10" xfId="33" applyNumberFormat="1" applyFont="1" applyBorder="1">
      <alignment/>
      <protection/>
    </xf>
    <xf numFmtId="2" fontId="60" fillId="0" borderId="10" xfId="33" applyNumberFormat="1" applyFont="1" applyBorder="1">
      <alignment/>
      <protection/>
    </xf>
    <xf numFmtId="0" fontId="59" fillId="0" borderId="10" xfId="33" applyFont="1" applyBorder="1">
      <alignment/>
      <protection/>
    </xf>
    <xf numFmtId="2" fontId="59" fillId="0" borderId="10" xfId="33" applyNumberFormat="1" applyFont="1" applyBorder="1">
      <alignment/>
      <protection/>
    </xf>
    <xf numFmtId="0" fontId="58" fillId="0" borderId="10" xfId="33" applyFont="1" applyBorder="1">
      <alignment/>
      <protection/>
    </xf>
    <xf numFmtId="2" fontId="58" fillId="0" borderId="10" xfId="33" applyNumberFormat="1" applyFont="1" applyBorder="1">
      <alignment/>
      <protection/>
    </xf>
    <xf numFmtId="0" fontId="62" fillId="0" borderId="10" xfId="33" applyFont="1" applyBorder="1" applyAlignment="1">
      <alignment wrapText="1"/>
      <protection/>
    </xf>
    <xf numFmtId="0" fontId="9" fillId="0" borderId="10" xfId="0" applyFont="1" applyBorder="1" applyAlignment="1">
      <alignment vertical="top" wrapText="1"/>
    </xf>
    <xf numFmtId="0" fontId="61" fillId="0" borderId="10" xfId="33" applyFont="1" applyBorder="1" applyAlignment="1">
      <alignment wrapText="1"/>
      <protection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right" wrapText="1"/>
    </xf>
    <xf numFmtId="2" fontId="6" fillId="0" borderId="15" xfId="0" applyNumberFormat="1" applyFont="1" applyBorder="1" applyAlignment="1">
      <alignment horizontal="right" wrapText="1"/>
    </xf>
    <xf numFmtId="2" fontId="5" fillId="0" borderId="15" xfId="0" applyNumberFormat="1" applyFont="1" applyBorder="1" applyAlignment="1">
      <alignment horizontal="right" wrapText="1"/>
    </xf>
    <xf numFmtId="2" fontId="2" fillId="0" borderId="15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49" fontId="4" fillId="0" borderId="28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shrinkToFit="1"/>
    </xf>
    <xf numFmtId="49" fontId="5" fillId="0" borderId="10" xfId="0" applyNumberFormat="1" applyFont="1" applyBorder="1" applyAlignment="1">
      <alignment horizontal="right" shrinkToFit="1"/>
    </xf>
    <xf numFmtId="2" fontId="2" fillId="33" borderId="15" xfId="0" applyNumberFormat="1" applyFont="1" applyFill="1" applyBorder="1" applyAlignment="1">
      <alignment horizontal="right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right" wrapText="1"/>
    </xf>
    <xf numFmtId="49" fontId="4" fillId="0" borderId="32" xfId="0" applyNumberFormat="1" applyFont="1" applyFill="1" applyBorder="1" applyAlignment="1">
      <alignment horizontal="right"/>
    </xf>
    <xf numFmtId="49" fontId="4" fillId="0" borderId="33" xfId="0" applyNumberFormat="1" applyFont="1" applyFill="1" applyBorder="1" applyAlignment="1">
      <alignment horizontal="right"/>
    </xf>
    <xf numFmtId="49" fontId="4" fillId="0" borderId="34" xfId="0" applyNumberFormat="1" applyFont="1" applyFill="1" applyBorder="1" applyAlignment="1">
      <alignment horizontal="right"/>
    </xf>
    <xf numFmtId="2" fontId="4" fillId="0" borderId="16" xfId="0" applyNumberFormat="1" applyFont="1" applyBorder="1" applyAlignment="1">
      <alignment horizontal="right" vertical="top" wrapText="1"/>
    </xf>
    <xf numFmtId="0" fontId="63" fillId="0" borderId="35" xfId="33" applyFont="1" applyBorder="1" applyAlignment="1">
      <alignment horizontal="center" wrapText="1"/>
      <protection/>
    </xf>
    <xf numFmtId="0" fontId="64" fillId="0" borderId="0" xfId="33" applyFont="1" applyBorder="1" applyAlignment="1">
      <alignment horizontal="right"/>
      <protection/>
    </xf>
    <xf numFmtId="0" fontId="61" fillId="0" borderId="36" xfId="33" applyFont="1" applyBorder="1" applyAlignment="1">
      <alignment horizontal="center" wrapText="1"/>
      <protection/>
    </xf>
    <xf numFmtId="49" fontId="4" fillId="0" borderId="32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49" fontId="5" fillId="0" borderId="28" xfId="0" applyNumberFormat="1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zoomScalePageLayoutView="0" workbookViewId="0" topLeftCell="A1">
      <selection activeCell="C62" sqref="C62"/>
    </sheetView>
  </sheetViews>
  <sheetFormatPr defaultColWidth="9.00390625" defaultRowHeight="12.75"/>
  <cols>
    <col min="1" max="1" width="19.125" style="0" customWidth="1"/>
    <col min="2" max="2" width="82.25390625" style="0" customWidth="1"/>
    <col min="3" max="4" width="9.375" style="0" customWidth="1"/>
    <col min="5" max="5" width="9.875" style="0" customWidth="1"/>
  </cols>
  <sheetData>
    <row r="1" spans="1:5" ht="12.75">
      <c r="A1" s="116" t="s">
        <v>214</v>
      </c>
      <c r="B1" s="116"/>
      <c r="C1" s="116"/>
      <c r="D1" s="116"/>
      <c r="E1" s="116"/>
    </row>
    <row r="2" spans="1:5" ht="12.75">
      <c r="A2" s="116" t="s">
        <v>215</v>
      </c>
      <c r="B2" s="116"/>
      <c r="C2" s="116"/>
      <c r="D2" s="116"/>
      <c r="E2" s="116"/>
    </row>
    <row r="3" spans="1:5" ht="12.75">
      <c r="A3" s="116" t="s">
        <v>216</v>
      </c>
      <c r="B3" s="116"/>
      <c r="C3" s="116"/>
      <c r="D3" s="116"/>
      <c r="E3" s="116"/>
    </row>
    <row r="4" spans="1:5" ht="12.75">
      <c r="A4" s="116" t="s">
        <v>217</v>
      </c>
      <c r="B4" s="116"/>
      <c r="C4" s="116"/>
      <c r="D4" s="116"/>
      <c r="E4" s="116"/>
    </row>
    <row r="5" spans="1:5" ht="12.75">
      <c r="A5" s="116" t="s">
        <v>332</v>
      </c>
      <c r="B5" s="116"/>
      <c r="C5" s="116"/>
      <c r="D5" s="116"/>
      <c r="E5" s="116"/>
    </row>
    <row r="6" spans="1:5" ht="15.75">
      <c r="A6" s="117" t="s">
        <v>218</v>
      </c>
      <c r="B6" s="117"/>
      <c r="C6" s="117"/>
      <c r="D6" s="117"/>
      <c r="E6" s="117"/>
    </row>
    <row r="7" spans="1:5" ht="36">
      <c r="A7" s="70" t="s">
        <v>219</v>
      </c>
      <c r="B7" s="71" t="s">
        <v>220</v>
      </c>
      <c r="C7" s="72" t="s">
        <v>221</v>
      </c>
      <c r="D7" s="72" t="s">
        <v>222</v>
      </c>
      <c r="E7" s="72" t="s">
        <v>223</v>
      </c>
    </row>
    <row r="8" spans="1:5" ht="15">
      <c r="A8" s="73">
        <v>1</v>
      </c>
      <c r="B8" s="73">
        <v>2</v>
      </c>
      <c r="C8" s="73">
        <v>3</v>
      </c>
      <c r="D8" s="74"/>
      <c r="E8" s="74"/>
    </row>
    <row r="9" spans="1:5" ht="15.75">
      <c r="A9" s="75" t="s">
        <v>224</v>
      </c>
      <c r="B9" s="76" t="s">
        <v>225</v>
      </c>
      <c r="C9" s="77">
        <f>SUM(C10+C15+C21+C23+C32+C34+C37+C41)+C39</f>
        <v>9118.460000000001</v>
      </c>
      <c r="D9" s="77">
        <f>SUM(D10+D15+D21+D23+D32+D34+D37+D41)</f>
        <v>4108.8</v>
      </c>
      <c r="E9" s="77">
        <f>SUM(E10+E15+E21+E23+E32+E34+E37+E41)</f>
        <v>4108.8</v>
      </c>
    </row>
    <row r="10" spans="1:5" ht="12.75">
      <c r="A10" s="75" t="s">
        <v>226</v>
      </c>
      <c r="B10" s="76" t="s">
        <v>227</v>
      </c>
      <c r="C10" s="78">
        <f>SUM(C11)</f>
        <v>630</v>
      </c>
      <c r="D10" s="78">
        <f>SUM(D11)</f>
        <v>630</v>
      </c>
      <c r="E10" s="78">
        <f>SUM(E11)</f>
        <v>630</v>
      </c>
    </row>
    <row r="11" spans="1:5" ht="12.75">
      <c r="A11" s="79" t="s">
        <v>228</v>
      </c>
      <c r="B11" s="72" t="s">
        <v>229</v>
      </c>
      <c r="C11" s="80">
        <f>SUM(C12:C14)</f>
        <v>630</v>
      </c>
      <c r="D11" s="80">
        <f>SUM(D12:D14)</f>
        <v>630</v>
      </c>
      <c r="E11" s="80">
        <f>SUM(E12:E14)</f>
        <v>630</v>
      </c>
    </row>
    <row r="12" spans="1:5" ht="36">
      <c r="A12" s="81" t="s">
        <v>230</v>
      </c>
      <c r="B12" s="70" t="s">
        <v>231</v>
      </c>
      <c r="C12" s="82">
        <v>630</v>
      </c>
      <c r="D12" s="82">
        <v>630</v>
      </c>
      <c r="E12" s="82">
        <v>630</v>
      </c>
    </row>
    <row r="13" spans="1:5" ht="48">
      <c r="A13" s="81" t="s">
        <v>232</v>
      </c>
      <c r="B13" s="70" t="s">
        <v>233</v>
      </c>
      <c r="C13" s="82"/>
      <c r="D13" s="82"/>
      <c r="E13" s="82"/>
    </row>
    <row r="14" spans="1:5" ht="24">
      <c r="A14" s="81" t="s">
        <v>234</v>
      </c>
      <c r="B14" s="70" t="s">
        <v>235</v>
      </c>
      <c r="C14" s="82"/>
      <c r="D14" s="82"/>
      <c r="E14" s="82"/>
    </row>
    <row r="15" spans="1:5" ht="24">
      <c r="A15" s="75" t="s">
        <v>236</v>
      </c>
      <c r="B15" s="76" t="s">
        <v>237</v>
      </c>
      <c r="C15" s="78">
        <f>SUM(C16)</f>
        <v>1092.2</v>
      </c>
      <c r="D15" s="78">
        <f>SUM(D16)</f>
        <v>1225.2</v>
      </c>
      <c r="E15" s="78">
        <f>SUM(E16)</f>
        <v>1225.2</v>
      </c>
    </row>
    <row r="16" spans="1:5" ht="12.75">
      <c r="A16" s="79" t="s">
        <v>238</v>
      </c>
      <c r="B16" s="72" t="s">
        <v>239</v>
      </c>
      <c r="C16" s="80">
        <f>SUM(C17:C20)</f>
        <v>1092.2</v>
      </c>
      <c r="D16" s="80">
        <f>SUM(D17:D20)</f>
        <v>1225.2</v>
      </c>
      <c r="E16" s="80">
        <f>SUM(E17:E20)</f>
        <v>1225.2</v>
      </c>
    </row>
    <row r="17" spans="1:5" ht="36">
      <c r="A17" s="81" t="s">
        <v>240</v>
      </c>
      <c r="B17" s="70" t="s">
        <v>241</v>
      </c>
      <c r="C17" s="82">
        <v>360.8</v>
      </c>
      <c r="D17" s="82">
        <v>403.8</v>
      </c>
      <c r="E17" s="82">
        <v>403.8</v>
      </c>
    </row>
    <row r="18" spans="1:5" ht="36">
      <c r="A18" s="81" t="s">
        <v>242</v>
      </c>
      <c r="B18" s="70" t="s">
        <v>243</v>
      </c>
      <c r="C18" s="82">
        <v>7.4</v>
      </c>
      <c r="D18" s="82">
        <v>7.4</v>
      </c>
      <c r="E18" s="82">
        <v>7.4</v>
      </c>
    </row>
    <row r="19" spans="1:5" ht="36">
      <c r="A19" s="81" t="s">
        <v>244</v>
      </c>
      <c r="B19" s="70" t="s">
        <v>245</v>
      </c>
      <c r="C19" s="82">
        <v>724</v>
      </c>
      <c r="D19" s="82">
        <v>814</v>
      </c>
      <c r="E19" s="82">
        <v>814</v>
      </c>
    </row>
    <row r="20" spans="1:5" ht="36">
      <c r="A20" s="81" t="s">
        <v>246</v>
      </c>
      <c r="B20" s="70" t="s">
        <v>247</v>
      </c>
      <c r="C20" s="82">
        <v>0</v>
      </c>
      <c r="D20" s="82">
        <v>0</v>
      </c>
      <c r="E20" s="82">
        <v>0</v>
      </c>
    </row>
    <row r="21" spans="1:5" ht="12.75">
      <c r="A21" s="75" t="s">
        <v>248</v>
      </c>
      <c r="B21" s="76" t="s">
        <v>249</v>
      </c>
      <c r="C21" s="78">
        <f>SUM(C22)</f>
        <v>4.9</v>
      </c>
      <c r="D21" s="78">
        <f>SUM(D22)</f>
        <v>4.9</v>
      </c>
      <c r="E21" s="78">
        <f>SUM(E22)</f>
        <v>4.9</v>
      </c>
    </row>
    <row r="22" spans="1:5" ht="12.75">
      <c r="A22" s="81" t="s">
        <v>250</v>
      </c>
      <c r="B22" s="81" t="s">
        <v>251</v>
      </c>
      <c r="C22" s="82">
        <v>4.9</v>
      </c>
      <c r="D22" s="82">
        <v>4.9</v>
      </c>
      <c r="E22" s="82">
        <v>4.9</v>
      </c>
    </row>
    <row r="23" spans="1:5" ht="12.75">
      <c r="A23" s="75" t="s">
        <v>252</v>
      </c>
      <c r="B23" s="75" t="s">
        <v>253</v>
      </c>
      <c r="C23" s="78">
        <f>SUM(C24+C26+C29)</f>
        <v>2130</v>
      </c>
      <c r="D23" s="78">
        <f>SUM(D24+D26+D29)</f>
        <v>2130</v>
      </c>
      <c r="E23" s="78">
        <f>SUM(E24+E26+E29)</f>
        <v>2130</v>
      </c>
    </row>
    <row r="24" spans="1:5" ht="12.75">
      <c r="A24" s="79" t="s">
        <v>254</v>
      </c>
      <c r="B24" s="79" t="s">
        <v>255</v>
      </c>
      <c r="C24" s="80">
        <f>SUM(C25)</f>
        <v>230</v>
      </c>
      <c r="D24" s="80">
        <f>SUM(D25)</f>
        <v>230</v>
      </c>
      <c r="E24" s="80">
        <f>SUM(E25)</f>
        <v>230</v>
      </c>
    </row>
    <row r="25" spans="1:5" ht="25.5">
      <c r="A25" s="81" t="s">
        <v>256</v>
      </c>
      <c r="B25" s="83" t="s">
        <v>257</v>
      </c>
      <c r="C25" s="82">
        <v>230</v>
      </c>
      <c r="D25" s="82">
        <v>230</v>
      </c>
      <c r="E25" s="82">
        <v>230</v>
      </c>
    </row>
    <row r="26" spans="1:5" ht="12.75">
      <c r="A26" s="79" t="s">
        <v>258</v>
      </c>
      <c r="B26" s="72" t="s">
        <v>259</v>
      </c>
      <c r="C26" s="80">
        <f>SUM(C27:C28)</f>
        <v>0</v>
      </c>
      <c r="D26" s="80">
        <f>SUM(D27:D28)</f>
        <v>0</v>
      </c>
      <c r="E26" s="80">
        <f>SUM(E27:E28)</f>
        <v>0</v>
      </c>
    </row>
    <row r="27" spans="1:5" ht="12.75">
      <c r="A27" s="81" t="s">
        <v>260</v>
      </c>
      <c r="B27" s="70" t="s">
        <v>261</v>
      </c>
      <c r="C27" s="82"/>
      <c r="D27" s="82"/>
      <c r="E27" s="82"/>
    </row>
    <row r="28" spans="1:5" ht="12.75">
      <c r="A28" s="81" t="s">
        <v>262</v>
      </c>
      <c r="B28" s="70" t="s">
        <v>263</v>
      </c>
      <c r="C28" s="82"/>
      <c r="D28" s="82"/>
      <c r="E28" s="82"/>
    </row>
    <row r="29" spans="1:5" ht="12.75">
      <c r="A29" s="79" t="s">
        <v>264</v>
      </c>
      <c r="B29" s="72" t="s">
        <v>265</v>
      </c>
      <c r="C29" s="80">
        <f>SUM(C30:C31)</f>
        <v>1900</v>
      </c>
      <c r="D29" s="80">
        <f>SUM(D30:D31)</f>
        <v>1900</v>
      </c>
      <c r="E29" s="80">
        <f>SUM(E30:E31)</f>
        <v>1900</v>
      </c>
    </row>
    <row r="30" spans="1:5" ht="24">
      <c r="A30" s="81" t="s">
        <v>266</v>
      </c>
      <c r="B30" s="70" t="s">
        <v>267</v>
      </c>
      <c r="C30" s="82">
        <v>630</v>
      </c>
      <c r="D30" s="82">
        <v>630</v>
      </c>
      <c r="E30" s="82">
        <v>630</v>
      </c>
    </row>
    <row r="31" spans="1:5" ht="24">
      <c r="A31" s="81" t="s">
        <v>268</v>
      </c>
      <c r="B31" s="70" t="s">
        <v>269</v>
      </c>
      <c r="C31" s="82">
        <v>1270</v>
      </c>
      <c r="D31" s="82">
        <v>1270</v>
      </c>
      <c r="E31" s="82">
        <v>1270</v>
      </c>
    </row>
    <row r="32" spans="1:5" ht="12.75">
      <c r="A32" s="75" t="s">
        <v>270</v>
      </c>
      <c r="B32" s="76" t="s">
        <v>271</v>
      </c>
      <c r="C32" s="78">
        <f>SUM(C33)</f>
        <v>28</v>
      </c>
      <c r="D32" s="78">
        <f>SUM(D33)</f>
        <v>28</v>
      </c>
      <c r="E32" s="78">
        <f>SUM(E33)</f>
        <v>28</v>
      </c>
    </row>
    <row r="33" spans="1:5" ht="36">
      <c r="A33" s="79" t="s">
        <v>272</v>
      </c>
      <c r="B33" s="72" t="s">
        <v>273</v>
      </c>
      <c r="C33" s="80">
        <v>28</v>
      </c>
      <c r="D33" s="80">
        <v>28</v>
      </c>
      <c r="E33" s="80">
        <v>28</v>
      </c>
    </row>
    <row r="34" spans="1:5" ht="24">
      <c r="A34" s="75" t="s">
        <v>274</v>
      </c>
      <c r="B34" s="76" t="s">
        <v>275</v>
      </c>
      <c r="C34" s="78">
        <f>SUM(C35+C36)</f>
        <v>217.56</v>
      </c>
      <c r="D34" s="78">
        <f>SUM(D35+D36)</f>
        <v>74.9</v>
      </c>
      <c r="E34" s="78">
        <f>SUM(E35+E36)</f>
        <v>74.9</v>
      </c>
    </row>
    <row r="35" spans="1:5" ht="36">
      <c r="A35" s="81" t="s">
        <v>276</v>
      </c>
      <c r="B35" s="70" t="s">
        <v>277</v>
      </c>
      <c r="C35" s="82"/>
      <c r="D35" s="82"/>
      <c r="E35" s="82"/>
    </row>
    <row r="36" spans="1:5" ht="36">
      <c r="A36" s="81" t="s">
        <v>278</v>
      </c>
      <c r="B36" s="70" t="s">
        <v>279</v>
      </c>
      <c r="C36" s="82">
        <v>217.56</v>
      </c>
      <c r="D36" s="82">
        <v>74.9</v>
      </c>
      <c r="E36" s="82">
        <v>74.9</v>
      </c>
    </row>
    <row r="37" spans="1:5" ht="12.75">
      <c r="A37" s="75" t="s">
        <v>280</v>
      </c>
      <c r="B37" s="76" t="s">
        <v>281</v>
      </c>
      <c r="C37" s="78">
        <f>SUM(C38:C38)</f>
        <v>5.8</v>
      </c>
      <c r="D37" s="78">
        <f>SUM(D38:D38)</f>
        <v>5.8</v>
      </c>
      <c r="E37" s="78">
        <f>SUM(E38:E38)</f>
        <v>5.8</v>
      </c>
    </row>
    <row r="38" spans="1:5" ht="12.75">
      <c r="A38" s="81" t="s">
        <v>282</v>
      </c>
      <c r="B38" s="70" t="s">
        <v>283</v>
      </c>
      <c r="C38" s="82">
        <v>5.8</v>
      </c>
      <c r="D38" s="82">
        <v>5.8</v>
      </c>
      <c r="E38" s="82">
        <v>5.8</v>
      </c>
    </row>
    <row r="39" spans="1:5" s="69" customFormat="1" ht="12.75">
      <c r="A39" s="75" t="s">
        <v>315</v>
      </c>
      <c r="B39" s="76" t="s">
        <v>317</v>
      </c>
      <c r="C39" s="78">
        <v>5000</v>
      </c>
      <c r="D39" s="78">
        <v>0</v>
      </c>
      <c r="E39" s="78">
        <v>0</v>
      </c>
    </row>
    <row r="40" spans="1:5" ht="42" customHeight="1">
      <c r="A40" s="81" t="s">
        <v>316</v>
      </c>
      <c r="B40" s="70" t="s">
        <v>318</v>
      </c>
      <c r="C40" s="82">
        <v>5000</v>
      </c>
      <c r="D40" s="82">
        <v>0</v>
      </c>
      <c r="E40" s="82">
        <v>0</v>
      </c>
    </row>
    <row r="41" spans="1:5" ht="12.75">
      <c r="A41" s="81" t="s">
        <v>284</v>
      </c>
      <c r="B41" s="76" t="s">
        <v>285</v>
      </c>
      <c r="C41" s="78">
        <f>SUM(C42)</f>
        <v>10</v>
      </c>
      <c r="D41" s="78">
        <f>SUM(D42)</f>
        <v>10</v>
      </c>
      <c r="E41" s="78">
        <f>SUM(E42)</f>
        <v>10</v>
      </c>
    </row>
    <row r="42" spans="1:5" ht="24">
      <c r="A42" s="81" t="s">
        <v>286</v>
      </c>
      <c r="B42" s="70" t="s">
        <v>287</v>
      </c>
      <c r="C42" s="82">
        <v>10</v>
      </c>
      <c r="D42" s="82">
        <v>10</v>
      </c>
      <c r="E42" s="82">
        <v>10</v>
      </c>
    </row>
    <row r="43" spans="1:5" ht="12.75">
      <c r="A43" s="75" t="s">
        <v>288</v>
      </c>
      <c r="B43" s="76" t="s">
        <v>289</v>
      </c>
      <c r="C43" s="78">
        <f>SUM(C44+C59)</f>
        <v>7534.73</v>
      </c>
      <c r="D43" s="78">
        <f>SUM(D44+D59)</f>
        <v>4144.070000000001</v>
      </c>
      <c r="E43" s="78">
        <f>SUM(E44+E59)</f>
        <v>2838.2000000000003</v>
      </c>
    </row>
    <row r="44" spans="1:5" ht="12.75">
      <c r="A44" s="79" t="s">
        <v>290</v>
      </c>
      <c r="B44" s="72" t="s">
        <v>291</v>
      </c>
      <c r="C44" s="80">
        <f>C45+C48+C49+C50+C54+C52</f>
        <v>6282.78</v>
      </c>
      <c r="D44" s="80">
        <f>SUM(D45:D58)</f>
        <v>3034.6000000000004</v>
      </c>
      <c r="E44" s="80">
        <f>SUM(E45:E58)</f>
        <v>2838.2000000000003</v>
      </c>
    </row>
    <row r="45" spans="1:5" ht="12.75">
      <c r="A45" s="81" t="s">
        <v>322</v>
      </c>
      <c r="B45" s="70" t="s">
        <v>292</v>
      </c>
      <c r="C45" s="82">
        <v>3012.9</v>
      </c>
      <c r="D45" s="82">
        <v>2778</v>
      </c>
      <c r="E45" s="82">
        <v>2581.6</v>
      </c>
    </row>
    <row r="46" spans="1:5" ht="12.75">
      <c r="A46" s="81" t="s">
        <v>293</v>
      </c>
      <c r="B46" s="70" t="s">
        <v>294</v>
      </c>
      <c r="C46" s="82"/>
      <c r="D46" s="82"/>
      <c r="E46" s="82"/>
    </row>
    <row r="47" spans="1:5" ht="12.75">
      <c r="A47" s="81" t="s">
        <v>295</v>
      </c>
      <c r="B47" s="70" t="s">
        <v>296</v>
      </c>
      <c r="C47" s="82"/>
      <c r="D47" s="82"/>
      <c r="E47" s="82"/>
    </row>
    <row r="48" spans="1:5" ht="24">
      <c r="A48" s="81" t="s">
        <v>323</v>
      </c>
      <c r="B48" s="84" t="s">
        <v>297</v>
      </c>
      <c r="C48" s="82">
        <v>152.9</v>
      </c>
      <c r="D48" s="82">
        <v>152.9</v>
      </c>
      <c r="E48" s="82">
        <v>152.9</v>
      </c>
    </row>
    <row r="49" spans="1:5" ht="24">
      <c r="A49" s="81" t="s">
        <v>325</v>
      </c>
      <c r="B49" s="84" t="s">
        <v>298</v>
      </c>
      <c r="C49" s="82">
        <v>38.8</v>
      </c>
      <c r="D49" s="82">
        <v>38.8</v>
      </c>
      <c r="E49" s="82">
        <v>38.8</v>
      </c>
    </row>
    <row r="50" spans="1:5" ht="24">
      <c r="A50" s="81" t="s">
        <v>324</v>
      </c>
      <c r="B50" s="84" t="s">
        <v>300</v>
      </c>
      <c r="C50" s="82">
        <v>64.9</v>
      </c>
      <c r="D50" s="82">
        <v>64.9</v>
      </c>
      <c r="E50" s="82">
        <v>64.9</v>
      </c>
    </row>
    <row r="51" spans="1:5" ht="12.75">
      <c r="A51" s="81" t="s">
        <v>301</v>
      </c>
      <c r="B51" s="70" t="s">
        <v>302</v>
      </c>
      <c r="C51" s="82"/>
      <c r="D51" s="82"/>
      <c r="E51" s="82"/>
    </row>
    <row r="52" spans="1:5" ht="12.75">
      <c r="A52" s="81" t="s">
        <v>327</v>
      </c>
      <c r="B52" s="70" t="s">
        <v>304</v>
      </c>
      <c r="C52" s="82">
        <v>424.54</v>
      </c>
      <c r="D52" s="82"/>
      <c r="E52" s="82"/>
    </row>
    <row r="53" spans="1:5" ht="12.75">
      <c r="A53" s="81" t="s">
        <v>305</v>
      </c>
      <c r="B53" s="70" t="s">
        <v>306</v>
      </c>
      <c r="C53" s="82"/>
      <c r="D53" s="82"/>
      <c r="E53" s="82"/>
    </row>
    <row r="54" spans="1:5" ht="12.75">
      <c r="A54" s="81" t="s">
        <v>321</v>
      </c>
      <c r="B54" s="70" t="s">
        <v>307</v>
      </c>
      <c r="C54" s="82">
        <v>2588.74</v>
      </c>
      <c r="D54" s="82"/>
      <c r="E54" s="82"/>
    </row>
    <row r="55" spans="1:5" ht="12.75">
      <c r="A55" s="81" t="s">
        <v>295</v>
      </c>
      <c r="B55" s="70" t="s">
        <v>308</v>
      </c>
      <c r="C55" s="82"/>
      <c r="D55" s="82"/>
      <c r="E55" s="82"/>
    </row>
    <row r="56" spans="1:5" ht="12.75">
      <c r="A56" s="81" t="s">
        <v>303</v>
      </c>
      <c r="B56" s="70" t="s">
        <v>304</v>
      </c>
      <c r="C56" s="82"/>
      <c r="D56" s="82"/>
      <c r="E56" s="82"/>
    </row>
    <row r="57" spans="1:5" ht="12.75" hidden="1">
      <c r="A57" s="81"/>
      <c r="B57" s="70"/>
      <c r="C57" s="82"/>
      <c r="D57" s="82"/>
      <c r="E57" s="82"/>
    </row>
    <row r="58" spans="1:5" ht="24">
      <c r="A58" s="81" t="s">
        <v>299</v>
      </c>
      <c r="B58" s="70" t="s">
        <v>309</v>
      </c>
      <c r="C58" s="82"/>
      <c r="D58" s="82"/>
      <c r="E58" s="82"/>
    </row>
    <row r="59" spans="1:5" ht="12.75">
      <c r="A59" s="79" t="s">
        <v>310</v>
      </c>
      <c r="B59" s="72" t="s">
        <v>311</v>
      </c>
      <c r="C59" s="80">
        <f>SUM(C61)+C60</f>
        <v>1251.9499999999998</v>
      </c>
      <c r="D59" s="80">
        <f>SUM(D61)</f>
        <v>1109.47</v>
      </c>
      <c r="E59" s="80">
        <f>SUM(E61)</f>
        <v>0</v>
      </c>
    </row>
    <row r="60" spans="1:5" s="68" customFormat="1" ht="24">
      <c r="A60" s="81" t="s">
        <v>319</v>
      </c>
      <c r="B60" s="70" t="s">
        <v>320</v>
      </c>
      <c r="C60" s="82">
        <v>83.62</v>
      </c>
      <c r="D60" s="82">
        <v>0</v>
      </c>
      <c r="E60" s="82">
        <v>0</v>
      </c>
    </row>
    <row r="61" spans="1:5" ht="12.75">
      <c r="A61" s="81" t="s">
        <v>326</v>
      </c>
      <c r="B61" s="84" t="s">
        <v>312</v>
      </c>
      <c r="C61" s="82">
        <v>1168.33</v>
      </c>
      <c r="D61" s="82">
        <v>1109.47</v>
      </c>
      <c r="E61" s="82">
        <v>0</v>
      </c>
    </row>
    <row r="62" spans="1:5" ht="15.75">
      <c r="A62" s="81"/>
      <c r="B62" s="85" t="s">
        <v>313</v>
      </c>
      <c r="C62" s="77">
        <f>SUM(C9+C43)</f>
        <v>16653.190000000002</v>
      </c>
      <c r="D62" s="77">
        <f>SUM(D9+D43)</f>
        <v>8252.87</v>
      </c>
      <c r="E62" s="77">
        <f>SUM(E9+E43)</f>
        <v>6947</v>
      </c>
    </row>
    <row r="63" spans="1:5" ht="15.75">
      <c r="A63" s="115" t="s">
        <v>314</v>
      </c>
      <c r="B63" s="115"/>
      <c r="C63" s="115"/>
      <c r="D63" s="115"/>
      <c r="E63" s="115"/>
    </row>
  </sheetData>
  <sheetProtection/>
  <mergeCells count="7">
    <mergeCell ref="A63:E63"/>
    <mergeCell ref="A1:E1"/>
    <mergeCell ref="A2:E2"/>
    <mergeCell ref="A3:E3"/>
    <mergeCell ref="A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zoomScalePageLayoutView="0" workbookViewId="0" topLeftCell="A13">
      <selection activeCell="C35" sqref="C35"/>
    </sheetView>
  </sheetViews>
  <sheetFormatPr defaultColWidth="9.00390625" defaultRowHeight="12.75"/>
  <cols>
    <col min="1" max="1" width="60.25390625" style="0" customWidth="1"/>
    <col min="2" max="2" width="15.75390625" style="0" customWidth="1"/>
    <col min="3" max="3" width="24.00390625" style="0" customWidth="1"/>
  </cols>
  <sheetData>
    <row r="1" spans="1:3" ht="18.75">
      <c r="A1" s="4"/>
      <c r="B1" s="4"/>
      <c r="C1" s="5" t="s">
        <v>209</v>
      </c>
    </row>
    <row r="2" spans="1:3" ht="18.75" customHeight="1">
      <c r="A2" s="120" t="s">
        <v>58</v>
      </c>
      <c r="B2" s="120"/>
      <c r="C2" s="120"/>
    </row>
    <row r="3" spans="1:3" ht="18.75">
      <c r="A3" s="120" t="s">
        <v>0</v>
      </c>
      <c r="B3" s="120"/>
      <c r="C3" s="120"/>
    </row>
    <row r="4" spans="1:3" ht="18.75">
      <c r="A4" s="120" t="s">
        <v>53</v>
      </c>
      <c r="B4" s="121"/>
      <c r="C4" s="121"/>
    </row>
    <row r="5" spans="1:3" ht="18.75">
      <c r="A5" s="120" t="s">
        <v>332</v>
      </c>
      <c r="B5" s="121"/>
      <c r="C5" s="121"/>
    </row>
    <row r="6" spans="1:3" ht="18.75">
      <c r="A6" s="6"/>
      <c r="B6" s="6"/>
      <c r="C6" s="6"/>
    </row>
    <row r="7" spans="1:3" ht="60" customHeight="1" thickBot="1">
      <c r="A7" s="122" t="s">
        <v>193</v>
      </c>
      <c r="B7" s="122"/>
      <c r="C7" s="122"/>
    </row>
    <row r="8" spans="1:3" ht="18.75">
      <c r="A8" s="7"/>
      <c r="B8" s="8"/>
      <c r="C8" s="9" t="s">
        <v>46</v>
      </c>
    </row>
    <row r="9" spans="1:3" ht="37.5">
      <c r="A9" s="10" t="s">
        <v>1</v>
      </c>
      <c r="B9" s="11" t="s">
        <v>2</v>
      </c>
      <c r="C9" s="12" t="s">
        <v>191</v>
      </c>
    </row>
    <row r="10" spans="1:3" ht="17.25" customHeight="1">
      <c r="A10" s="13" t="s">
        <v>3</v>
      </c>
      <c r="B10" s="14" t="s">
        <v>4</v>
      </c>
      <c r="C10" s="15">
        <f>C11+C12+C13+C15+C16+C14</f>
        <v>4393.35</v>
      </c>
    </row>
    <row r="11" spans="1:3" ht="37.5">
      <c r="A11" s="16" t="s">
        <v>5</v>
      </c>
      <c r="B11" s="17" t="s">
        <v>6</v>
      </c>
      <c r="C11" s="18">
        <v>692.28</v>
      </c>
    </row>
    <row r="12" spans="1:3" ht="75">
      <c r="A12" s="16" t="s">
        <v>7</v>
      </c>
      <c r="B12" s="19" t="s">
        <v>8</v>
      </c>
      <c r="C12" s="18">
        <v>3264.84</v>
      </c>
    </row>
    <row r="13" spans="1:3" ht="28.5" customHeight="1">
      <c r="A13" s="16" t="s">
        <v>51</v>
      </c>
      <c r="B13" s="19" t="s">
        <v>52</v>
      </c>
      <c r="C13" s="18">
        <v>24.81</v>
      </c>
    </row>
    <row r="14" spans="1:3" ht="20.25" customHeight="1">
      <c r="A14" s="16" t="s">
        <v>42</v>
      </c>
      <c r="B14" s="19" t="s">
        <v>41</v>
      </c>
      <c r="C14" s="18">
        <v>189.6</v>
      </c>
    </row>
    <row r="15" spans="1:3" s="1" customFormat="1" ht="18.75">
      <c r="A15" s="20" t="s">
        <v>50</v>
      </c>
      <c r="B15" s="21" t="s">
        <v>49</v>
      </c>
      <c r="C15" s="22">
        <v>3.07</v>
      </c>
    </row>
    <row r="16" spans="1:3" ht="18.75">
      <c r="A16" s="16" t="s">
        <v>9</v>
      </c>
      <c r="B16" s="19" t="s">
        <v>36</v>
      </c>
      <c r="C16" s="18">
        <v>218.75</v>
      </c>
    </row>
    <row r="17" spans="1:3" ht="18.75">
      <c r="A17" s="13" t="s">
        <v>10</v>
      </c>
      <c r="B17" s="14" t="s">
        <v>11</v>
      </c>
      <c r="C17" s="15">
        <f>SUM(C18)</f>
        <v>152.9</v>
      </c>
    </row>
    <row r="18" spans="1:3" ht="21.75" customHeight="1">
      <c r="A18" s="16" t="s">
        <v>12</v>
      </c>
      <c r="B18" s="19" t="s">
        <v>13</v>
      </c>
      <c r="C18" s="18">
        <v>152.9</v>
      </c>
    </row>
    <row r="19" spans="1:3" s="1" customFormat="1" ht="21.75" customHeight="1">
      <c r="A19" s="23" t="s">
        <v>14</v>
      </c>
      <c r="B19" s="24" t="s">
        <v>15</v>
      </c>
      <c r="C19" s="25">
        <f>SUM(C20)</f>
        <v>366.63</v>
      </c>
    </row>
    <row r="20" spans="1:3" s="1" customFormat="1" ht="25.5" customHeight="1">
      <c r="A20" s="20" t="s">
        <v>60</v>
      </c>
      <c r="B20" s="21" t="s">
        <v>16</v>
      </c>
      <c r="C20" s="22">
        <v>366.63</v>
      </c>
    </row>
    <row r="21" spans="1:3" ht="18.75">
      <c r="A21" s="13" t="s">
        <v>18</v>
      </c>
      <c r="B21" s="14" t="s">
        <v>17</v>
      </c>
      <c r="C21" s="15">
        <f>SUM(C22+C23)</f>
        <v>1514.07</v>
      </c>
    </row>
    <row r="22" spans="1:3" ht="18.75">
      <c r="A22" s="16" t="s">
        <v>48</v>
      </c>
      <c r="B22" s="19" t="s">
        <v>47</v>
      </c>
      <c r="C22" s="18">
        <v>1494.07</v>
      </c>
    </row>
    <row r="23" spans="1:3" ht="37.5">
      <c r="A23" s="16" t="s">
        <v>19</v>
      </c>
      <c r="B23" s="19" t="s">
        <v>20</v>
      </c>
      <c r="C23" s="18">
        <v>20</v>
      </c>
    </row>
    <row r="24" spans="1:3" ht="15.75" customHeight="1">
      <c r="A24" s="13" t="s">
        <v>21</v>
      </c>
      <c r="B24" s="14" t="s">
        <v>22</v>
      </c>
      <c r="C24" s="15">
        <f>C26+C27</f>
        <v>6207.75</v>
      </c>
    </row>
    <row r="25" spans="1:3" ht="13.5" customHeight="1" hidden="1">
      <c r="A25" s="16" t="s">
        <v>43</v>
      </c>
      <c r="B25" s="19" t="s">
        <v>44</v>
      </c>
      <c r="C25" s="18"/>
    </row>
    <row r="26" spans="1:3" ht="18.75">
      <c r="A26" s="16" t="s">
        <v>23</v>
      </c>
      <c r="B26" s="19" t="s">
        <v>24</v>
      </c>
      <c r="C26" s="18">
        <v>5929.03</v>
      </c>
    </row>
    <row r="27" spans="1:3" ht="18.75">
      <c r="A27" s="16" t="s">
        <v>25</v>
      </c>
      <c r="B27" s="19" t="s">
        <v>26</v>
      </c>
      <c r="C27" s="18">
        <v>278.72</v>
      </c>
    </row>
    <row r="28" spans="1:3" ht="18.75">
      <c r="A28" s="13" t="s">
        <v>57</v>
      </c>
      <c r="B28" s="14" t="s">
        <v>27</v>
      </c>
      <c r="C28" s="15">
        <f>SUM(C29)</f>
        <v>534.38</v>
      </c>
    </row>
    <row r="29" spans="1:3" ht="18.75">
      <c r="A29" s="16" t="s">
        <v>32</v>
      </c>
      <c r="B29" s="19" t="s">
        <v>28</v>
      </c>
      <c r="C29" s="18">
        <v>534.38</v>
      </c>
    </row>
    <row r="30" spans="1:3" ht="18.75">
      <c r="A30" s="13" t="s">
        <v>35</v>
      </c>
      <c r="B30" s="14" t="s">
        <v>29</v>
      </c>
      <c r="C30" s="15">
        <f>SUM(C31+C32)</f>
        <v>3903.23</v>
      </c>
    </row>
    <row r="31" spans="1:3" ht="18.75">
      <c r="A31" s="16" t="s">
        <v>34</v>
      </c>
      <c r="B31" s="19" t="s">
        <v>30</v>
      </c>
      <c r="C31" s="18">
        <v>146.16</v>
      </c>
    </row>
    <row r="32" spans="1:3" ht="18" customHeight="1">
      <c r="A32" s="16" t="s">
        <v>45</v>
      </c>
      <c r="B32" s="19" t="s">
        <v>31</v>
      </c>
      <c r="C32" s="18">
        <v>3757.07</v>
      </c>
    </row>
    <row r="33" spans="1:3" ht="18.75" hidden="1">
      <c r="A33" s="13" t="s">
        <v>62</v>
      </c>
      <c r="B33" s="14" t="s">
        <v>61</v>
      </c>
      <c r="C33" s="15"/>
    </row>
    <row r="34" spans="1:3" ht="18.75" hidden="1">
      <c r="A34" s="16" t="s">
        <v>55</v>
      </c>
      <c r="B34" s="19" t="s">
        <v>54</v>
      </c>
      <c r="C34" s="18"/>
    </row>
    <row r="35" spans="1:3" ht="0.75" customHeight="1">
      <c r="A35" s="13" t="s">
        <v>39</v>
      </c>
      <c r="B35" s="14" t="s">
        <v>37</v>
      </c>
      <c r="C35" s="15">
        <f>SUM(C36)</f>
        <v>0</v>
      </c>
    </row>
    <row r="36" spans="1:3" ht="56.25" hidden="1">
      <c r="A36" s="16" t="s">
        <v>40</v>
      </c>
      <c r="B36" s="19" t="s">
        <v>38</v>
      </c>
      <c r="C36" s="18"/>
    </row>
    <row r="37" spans="1:3" ht="18.75">
      <c r="A37" s="13"/>
      <c r="B37" s="26"/>
      <c r="C37" s="27"/>
    </row>
    <row r="38" spans="1:3" ht="19.5" thickBot="1">
      <c r="A38" s="118" t="s">
        <v>33</v>
      </c>
      <c r="B38" s="119"/>
      <c r="C38" s="28">
        <f>C33+C30+C28+C24+C21+C19+C17+C10</f>
        <v>17072.309999999998</v>
      </c>
    </row>
    <row r="39" spans="1:3" ht="18.75">
      <c r="A39" s="4"/>
      <c r="B39" s="4"/>
      <c r="C39" s="29"/>
    </row>
    <row r="40" spans="1:3" ht="18.75">
      <c r="A40" s="30" t="s">
        <v>56</v>
      </c>
      <c r="B40" s="30"/>
      <c r="C40" s="31" t="s">
        <v>59</v>
      </c>
    </row>
  </sheetData>
  <sheetProtection/>
  <mergeCells count="6">
    <mergeCell ref="A38:B38"/>
    <mergeCell ref="A2:C2"/>
    <mergeCell ref="A3:C3"/>
    <mergeCell ref="A4:C4"/>
    <mergeCell ref="A5:C5"/>
    <mergeCell ref="A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8"/>
  <sheetViews>
    <sheetView view="pageBreakPreview" zoomScale="80" zoomScaleSheetLayoutView="80" zoomScalePageLayoutView="0" workbookViewId="0" topLeftCell="A113">
      <selection activeCell="E122" sqref="E122"/>
    </sheetView>
  </sheetViews>
  <sheetFormatPr defaultColWidth="9.00390625" defaultRowHeight="12.75"/>
  <cols>
    <col min="1" max="1" width="100.625" style="0" customWidth="1"/>
    <col min="2" max="2" width="27.375" style="0" customWidth="1"/>
    <col min="3" max="3" width="29.625" style="0" customWidth="1"/>
    <col min="4" max="4" width="15.00390625" style="2" customWidth="1"/>
    <col min="5" max="5" width="32.00390625" style="0" customWidth="1"/>
    <col min="6" max="6" width="0.2421875" style="0" hidden="1" customWidth="1"/>
  </cols>
  <sheetData>
    <row r="1" spans="1:5" s="32" customFormat="1" ht="18.75">
      <c r="A1" s="4"/>
      <c r="B1" s="4"/>
      <c r="C1" s="4"/>
      <c r="D1" s="120" t="s">
        <v>210</v>
      </c>
      <c r="E1" s="120"/>
    </row>
    <row r="2" spans="1:5" s="32" customFormat="1" ht="18.75">
      <c r="A2" s="120" t="s">
        <v>63</v>
      </c>
      <c r="B2" s="120"/>
      <c r="C2" s="120"/>
      <c r="D2" s="120"/>
      <c r="E2" s="120"/>
    </row>
    <row r="3" spans="1:5" s="32" customFormat="1" ht="18.75">
      <c r="A3" s="120" t="s">
        <v>0</v>
      </c>
      <c r="B3" s="120"/>
      <c r="C3" s="120"/>
      <c r="D3" s="120"/>
      <c r="E3" s="120"/>
    </row>
    <row r="4" spans="1:5" s="32" customFormat="1" ht="18.75">
      <c r="A4" s="120" t="s">
        <v>53</v>
      </c>
      <c r="B4" s="121"/>
      <c r="C4" s="121"/>
      <c r="D4" s="121"/>
      <c r="E4" s="121"/>
    </row>
    <row r="5" spans="1:5" s="32" customFormat="1" ht="18" customHeight="1">
      <c r="A5" s="120" t="s">
        <v>332</v>
      </c>
      <c r="B5" s="121"/>
      <c r="C5" s="121"/>
      <c r="D5" s="121"/>
      <c r="E5" s="121"/>
    </row>
    <row r="6" spans="1:5" s="32" customFormat="1" ht="18.75" hidden="1">
      <c r="A6" s="33"/>
      <c r="B6" s="33"/>
      <c r="C6" s="33"/>
      <c r="D6" s="33"/>
      <c r="E6" s="33"/>
    </row>
    <row r="7" spans="1:5" s="32" customFormat="1" ht="57.75" customHeight="1">
      <c r="A7" s="125" t="s">
        <v>192</v>
      </c>
      <c r="B7" s="125"/>
      <c r="C7" s="125"/>
      <c r="D7" s="125"/>
      <c r="E7" s="125"/>
    </row>
    <row r="8" spans="1:5" s="32" customFormat="1" ht="18.75">
      <c r="A8" s="34"/>
      <c r="B8" s="34"/>
      <c r="C8" s="34"/>
      <c r="D8" s="34"/>
      <c r="E8" s="35" t="s">
        <v>46</v>
      </c>
    </row>
    <row r="9" spans="1:5" s="32" customFormat="1" ht="37.5">
      <c r="A9" s="11" t="s">
        <v>1</v>
      </c>
      <c r="B9" s="11" t="s">
        <v>2</v>
      </c>
      <c r="C9" s="11" t="s">
        <v>64</v>
      </c>
      <c r="D9" s="11" t="s">
        <v>65</v>
      </c>
      <c r="E9" s="11" t="s">
        <v>191</v>
      </c>
    </row>
    <row r="10" spans="1:5" s="32" customFormat="1" ht="18.75">
      <c r="A10" s="13" t="s">
        <v>3</v>
      </c>
      <c r="B10" s="14" t="s">
        <v>4</v>
      </c>
      <c r="C10" s="36"/>
      <c r="D10" s="14"/>
      <c r="E10" s="37">
        <f>E11+E15+E21+E25+E31+E35</f>
        <v>4393.349999999999</v>
      </c>
    </row>
    <row r="11" spans="1:5" s="32" customFormat="1" ht="39">
      <c r="A11" s="38" t="s">
        <v>5</v>
      </c>
      <c r="B11" s="39" t="s">
        <v>6</v>
      </c>
      <c r="C11" s="40"/>
      <c r="D11" s="41"/>
      <c r="E11" s="42">
        <f>E14</f>
        <v>692.28</v>
      </c>
    </row>
    <row r="12" spans="1:5" s="32" customFormat="1" ht="18.75">
      <c r="A12" s="16" t="s">
        <v>68</v>
      </c>
      <c r="B12" s="17" t="s">
        <v>6</v>
      </c>
      <c r="C12" s="43" t="s">
        <v>69</v>
      </c>
      <c r="D12" s="19"/>
      <c r="E12" s="44">
        <f>E14</f>
        <v>692.28</v>
      </c>
    </row>
    <row r="13" spans="1:5" s="32" customFormat="1" ht="18.75">
      <c r="A13" s="45" t="s">
        <v>70</v>
      </c>
      <c r="B13" s="46" t="s">
        <v>6</v>
      </c>
      <c r="C13" s="47" t="s">
        <v>71</v>
      </c>
      <c r="D13" s="46"/>
      <c r="E13" s="48">
        <f>E14</f>
        <v>692.28</v>
      </c>
    </row>
    <row r="14" spans="1:5" s="32" customFormat="1" ht="56.25">
      <c r="A14" s="45" t="s">
        <v>72</v>
      </c>
      <c r="B14" s="46" t="s">
        <v>6</v>
      </c>
      <c r="C14" s="47" t="s">
        <v>71</v>
      </c>
      <c r="D14" s="46" t="s">
        <v>73</v>
      </c>
      <c r="E14" s="48">
        <v>692.28</v>
      </c>
    </row>
    <row r="15" spans="1:5" s="32" customFormat="1" ht="39">
      <c r="A15" s="38" t="s">
        <v>74</v>
      </c>
      <c r="B15" s="41" t="s">
        <v>8</v>
      </c>
      <c r="C15" s="40"/>
      <c r="D15" s="41"/>
      <c r="E15" s="42">
        <f>E18+E19+E20</f>
        <v>3264.84</v>
      </c>
    </row>
    <row r="16" spans="1:5" s="32" customFormat="1" ht="18.75">
      <c r="A16" s="16" t="s">
        <v>75</v>
      </c>
      <c r="B16" s="19" t="s">
        <v>8</v>
      </c>
      <c r="C16" s="43" t="s">
        <v>76</v>
      </c>
      <c r="D16" s="19"/>
      <c r="E16" s="44">
        <f>E15</f>
        <v>3264.84</v>
      </c>
    </row>
    <row r="17" spans="1:5" s="32" customFormat="1" ht="18.75">
      <c r="A17" s="45" t="s">
        <v>194</v>
      </c>
      <c r="B17" s="46" t="s">
        <v>8</v>
      </c>
      <c r="C17" s="47" t="s">
        <v>77</v>
      </c>
      <c r="D17" s="46"/>
      <c r="E17" s="48">
        <f>E15</f>
        <v>3264.84</v>
      </c>
    </row>
    <row r="18" spans="1:5" s="32" customFormat="1" ht="56.25">
      <c r="A18" s="45" t="s">
        <v>72</v>
      </c>
      <c r="B18" s="46" t="s">
        <v>8</v>
      </c>
      <c r="C18" s="47" t="s">
        <v>77</v>
      </c>
      <c r="D18" s="46" t="s">
        <v>73</v>
      </c>
      <c r="E18" s="48">
        <v>2855.33</v>
      </c>
    </row>
    <row r="19" spans="1:5" s="32" customFormat="1" ht="18.75">
      <c r="A19" s="45" t="s">
        <v>78</v>
      </c>
      <c r="B19" s="46" t="s">
        <v>8</v>
      </c>
      <c r="C19" s="47" t="s">
        <v>77</v>
      </c>
      <c r="D19" s="46" t="s">
        <v>79</v>
      </c>
      <c r="E19" s="48">
        <v>364.75</v>
      </c>
    </row>
    <row r="20" spans="1:5" s="32" customFormat="1" ht="18.75">
      <c r="A20" s="45" t="s">
        <v>80</v>
      </c>
      <c r="B20" s="46" t="s">
        <v>8</v>
      </c>
      <c r="C20" s="47" t="s">
        <v>77</v>
      </c>
      <c r="D20" s="46" t="s">
        <v>81</v>
      </c>
      <c r="E20" s="48">
        <v>44.76</v>
      </c>
    </row>
    <row r="21" spans="1:5" s="32" customFormat="1" ht="39">
      <c r="A21" s="38" t="s">
        <v>51</v>
      </c>
      <c r="B21" s="41" t="s">
        <v>52</v>
      </c>
      <c r="C21" s="47"/>
      <c r="D21" s="46"/>
      <c r="E21" s="42">
        <v>24.81</v>
      </c>
    </row>
    <row r="22" spans="1:5" s="32" customFormat="1" ht="18.75">
      <c r="A22" s="16" t="s">
        <v>195</v>
      </c>
      <c r="B22" s="19" t="s">
        <v>52</v>
      </c>
      <c r="C22" s="43" t="s">
        <v>82</v>
      </c>
      <c r="D22" s="46"/>
      <c r="E22" s="44">
        <f>E21</f>
        <v>24.81</v>
      </c>
    </row>
    <row r="23" spans="1:5" s="32" customFormat="1" ht="18.75">
      <c r="A23" s="45" t="s">
        <v>83</v>
      </c>
      <c r="B23" s="46" t="s">
        <v>52</v>
      </c>
      <c r="C23" s="47" t="s">
        <v>84</v>
      </c>
      <c r="D23" s="46"/>
      <c r="E23" s="48">
        <f>E21</f>
        <v>24.81</v>
      </c>
    </row>
    <row r="24" spans="1:5" s="32" customFormat="1" ht="18.75">
      <c r="A24" s="45" t="s">
        <v>85</v>
      </c>
      <c r="B24" s="46" t="s">
        <v>52</v>
      </c>
      <c r="C24" s="47" t="s">
        <v>84</v>
      </c>
      <c r="D24" s="46" t="s">
        <v>86</v>
      </c>
      <c r="E24" s="48">
        <f>E21</f>
        <v>24.81</v>
      </c>
    </row>
    <row r="25" spans="1:5" s="32" customFormat="1" ht="19.5">
      <c r="A25" s="38" t="s">
        <v>42</v>
      </c>
      <c r="B25" s="41" t="s">
        <v>41</v>
      </c>
      <c r="C25" s="47"/>
      <c r="D25" s="46"/>
      <c r="E25" s="42">
        <v>189.6</v>
      </c>
    </row>
    <row r="26" spans="1:5" s="86" customFormat="1" ht="18.75">
      <c r="A26" s="16" t="s">
        <v>196</v>
      </c>
      <c r="B26" s="19" t="s">
        <v>41</v>
      </c>
      <c r="C26" s="43" t="s">
        <v>187</v>
      </c>
      <c r="D26" s="19"/>
      <c r="E26" s="44">
        <v>189.6</v>
      </c>
    </row>
    <row r="27" spans="1:5" s="32" customFormat="1" ht="18.75">
      <c r="A27" s="16" t="s">
        <v>190</v>
      </c>
      <c r="B27" s="46" t="s">
        <v>41</v>
      </c>
      <c r="C27" s="47" t="s">
        <v>188</v>
      </c>
      <c r="D27" s="46"/>
      <c r="E27" s="48">
        <v>94.8</v>
      </c>
    </row>
    <row r="28" spans="1:5" s="32" customFormat="1" ht="18.75">
      <c r="A28" s="16" t="s">
        <v>80</v>
      </c>
      <c r="B28" s="46" t="s">
        <v>41</v>
      </c>
      <c r="C28" s="47" t="s">
        <v>188</v>
      </c>
      <c r="D28" s="46" t="s">
        <v>81</v>
      </c>
      <c r="E28" s="48">
        <v>94.8</v>
      </c>
    </row>
    <row r="29" spans="1:5" s="32" customFormat="1" ht="18.75">
      <c r="A29" s="16" t="s">
        <v>197</v>
      </c>
      <c r="B29" s="46" t="s">
        <v>41</v>
      </c>
      <c r="C29" s="47" t="s">
        <v>189</v>
      </c>
      <c r="D29" s="46"/>
      <c r="E29" s="48">
        <v>94.8</v>
      </c>
    </row>
    <row r="30" spans="1:5" s="32" customFormat="1" ht="18.75">
      <c r="A30" s="16" t="s">
        <v>80</v>
      </c>
      <c r="B30" s="46" t="s">
        <v>41</v>
      </c>
      <c r="C30" s="47" t="s">
        <v>189</v>
      </c>
      <c r="D30" s="46" t="s">
        <v>81</v>
      </c>
      <c r="E30" s="48">
        <v>94.8</v>
      </c>
    </row>
    <row r="31" spans="1:5" s="32" customFormat="1" ht="19.5">
      <c r="A31" s="38" t="s">
        <v>50</v>
      </c>
      <c r="B31" s="41" t="s">
        <v>49</v>
      </c>
      <c r="C31" s="40"/>
      <c r="D31" s="41"/>
      <c r="E31" s="37">
        <f>E34</f>
        <v>3.07</v>
      </c>
    </row>
    <row r="32" spans="1:5" s="32" customFormat="1" ht="18.75">
      <c r="A32" s="16" t="s">
        <v>89</v>
      </c>
      <c r="B32" s="19" t="s">
        <v>49</v>
      </c>
      <c r="C32" s="43" t="s">
        <v>90</v>
      </c>
      <c r="D32" s="19"/>
      <c r="E32" s="48">
        <f>E33</f>
        <v>3.07</v>
      </c>
    </row>
    <row r="33" spans="1:5" s="32" customFormat="1" ht="18.75">
      <c r="A33" s="45" t="s">
        <v>91</v>
      </c>
      <c r="B33" s="46" t="s">
        <v>49</v>
      </c>
      <c r="C33" s="47" t="s">
        <v>92</v>
      </c>
      <c r="D33" s="46"/>
      <c r="E33" s="48">
        <f>E34</f>
        <v>3.07</v>
      </c>
    </row>
    <row r="34" spans="1:5" s="32" customFormat="1" ht="18.75">
      <c r="A34" s="45" t="s">
        <v>80</v>
      </c>
      <c r="B34" s="46" t="s">
        <v>49</v>
      </c>
      <c r="C34" s="47" t="s">
        <v>92</v>
      </c>
      <c r="D34" s="46" t="s">
        <v>81</v>
      </c>
      <c r="E34" s="48">
        <v>3.07</v>
      </c>
    </row>
    <row r="35" spans="1:5" s="32" customFormat="1" ht="19.5">
      <c r="A35" s="38" t="s">
        <v>9</v>
      </c>
      <c r="B35" s="41" t="s">
        <v>36</v>
      </c>
      <c r="C35" s="40"/>
      <c r="D35" s="41"/>
      <c r="E35" s="42">
        <f>E36+E39+E49</f>
        <v>218.75</v>
      </c>
    </row>
    <row r="36" spans="1:5" s="32" customFormat="1" ht="55.5" customHeight="1">
      <c r="A36" s="16" t="s">
        <v>198</v>
      </c>
      <c r="B36" s="19" t="s">
        <v>36</v>
      </c>
      <c r="C36" s="43" t="s">
        <v>76</v>
      </c>
      <c r="D36" s="19"/>
      <c r="E36" s="44">
        <f>E38</f>
        <v>64.9</v>
      </c>
    </row>
    <row r="37" spans="1:5" s="32" customFormat="1" ht="42.75" customHeight="1">
      <c r="A37" s="66" t="s">
        <v>199</v>
      </c>
      <c r="B37" s="46" t="s">
        <v>36</v>
      </c>
      <c r="C37" s="47" t="s">
        <v>93</v>
      </c>
      <c r="D37" s="46"/>
      <c r="E37" s="48">
        <f>E38</f>
        <v>64.9</v>
      </c>
    </row>
    <row r="38" spans="1:5" s="32" customFormat="1" ht="18.75">
      <c r="A38" s="45" t="s">
        <v>78</v>
      </c>
      <c r="B38" s="46" t="s">
        <v>36</v>
      </c>
      <c r="C38" s="47" t="s">
        <v>93</v>
      </c>
      <c r="D38" s="46" t="s">
        <v>79</v>
      </c>
      <c r="E38" s="48">
        <v>64.9</v>
      </c>
    </row>
    <row r="39" spans="1:5" s="32" customFormat="1" ht="56.25">
      <c r="A39" s="16" t="s">
        <v>94</v>
      </c>
      <c r="B39" s="19" t="s">
        <v>36</v>
      </c>
      <c r="C39" s="43" t="s">
        <v>95</v>
      </c>
      <c r="D39" s="19"/>
      <c r="E39" s="44">
        <v>38.8</v>
      </c>
    </row>
    <row r="40" spans="1:5" s="32" customFormat="1" ht="37.5">
      <c r="A40" s="45" t="s">
        <v>96</v>
      </c>
      <c r="B40" s="46" t="s">
        <v>36</v>
      </c>
      <c r="C40" s="47" t="s">
        <v>97</v>
      </c>
      <c r="D40" s="46"/>
      <c r="E40" s="48">
        <f>E39</f>
        <v>38.8</v>
      </c>
    </row>
    <row r="41" spans="1:5" s="32" customFormat="1" ht="18.75">
      <c r="A41" s="45" t="s">
        <v>78</v>
      </c>
      <c r="B41" s="46" t="s">
        <v>36</v>
      </c>
      <c r="C41" s="47" t="s">
        <v>97</v>
      </c>
      <c r="D41" s="46" t="s">
        <v>79</v>
      </c>
      <c r="E41" s="48">
        <f>E39</f>
        <v>38.8</v>
      </c>
    </row>
    <row r="42" spans="1:5" s="32" customFormat="1" ht="18.75" hidden="1">
      <c r="A42" s="16" t="s">
        <v>87</v>
      </c>
      <c r="B42" s="19" t="s">
        <v>36</v>
      </c>
      <c r="C42" s="43" t="s">
        <v>88</v>
      </c>
      <c r="D42" s="19"/>
      <c r="E42" s="44"/>
    </row>
    <row r="43" spans="1:5" s="32" customFormat="1" ht="18.75" hidden="1">
      <c r="A43" s="45" t="s">
        <v>89</v>
      </c>
      <c r="B43" s="46" t="s">
        <v>36</v>
      </c>
      <c r="C43" s="47" t="s">
        <v>90</v>
      </c>
      <c r="D43" s="46"/>
      <c r="E43" s="48"/>
    </row>
    <row r="44" spans="1:5" s="32" customFormat="1" ht="18.75" hidden="1">
      <c r="A44" s="45" t="s">
        <v>176</v>
      </c>
      <c r="B44" s="46" t="s">
        <v>36</v>
      </c>
      <c r="C44" s="47" t="s">
        <v>99</v>
      </c>
      <c r="D44" s="46"/>
      <c r="E44" s="48"/>
    </row>
    <row r="45" spans="1:5" s="32" customFormat="1" ht="18.75" hidden="1">
      <c r="A45" s="45" t="s">
        <v>80</v>
      </c>
      <c r="B45" s="46" t="s">
        <v>36</v>
      </c>
      <c r="C45" s="47" t="s">
        <v>99</v>
      </c>
      <c r="D45" s="46" t="s">
        <v>81</v>
      </c>
      <c r="E45" s="48"/>
    </row>
    <row r="46" spans="1:5" s="32" customFormat="1" ht="18.75" hidden="1">
      <c r="A46" s="45" t="s">
        <v>100</v>
      </c>
      <c r="B46" s="46" t="s">
        <v>36</v>
      </c>
      <c r="C46" s="47" t="s">
        <v>101</v>
      </c>
      <c r="D46" s="46"/>
      <c r="E46" s="48"/>
    </row>
    <row r="47" spans="1:5" s="32" customFormat="1" ht="56.25" hidden="1">
      <c r="A47" s="45" t="s">
        <v>102</v>
      </c>
      <c r="B47" s="46" t="s">
        <v>36</v>
      </c>
      <c r="C47" s="47" t="s">
        <v>103</v>
      </c>
      <c r="D47" s="46"/>
      <c r="E47" s="48"/>
    </row>
    <row r="48" spans="1:5" s="32" customFormat="1" ht="18.75" hidden="1">
      <c r="A48" s="45" t="s">
        <v>80</v>
      </c>
      <c r="B48" s="46" t="s">
        <v>36</v>
      </c>
      <c r="C48" s="47" t="s">
        <v>103</v>
      </c>
      <c r="D48" s="46" t="s">
        <v>81</v>
      </c>
      <c r="E48" s="48"/>
    </row>
    <row r="49" spans="1:5" s="32" customFormat="1" ht="18.75">
      <c r="A49" s="45" t="s">
        <v>200</v>
      </c>
      <c r="B49" s="46" t="s">
        <v>36</v>
      </c>
      <c r="C49" s="47" t="s">
        <v>104</v>
      </c>
      <c r="D49" s="46"/>
      <c r="E49" s="48">
        <f>E51+E53</f>
        <v>115.05</v>
      </c>
    </row>
    <row r="50" spans="1:5" s="32" customFormat="1" ht="28.5" customHeight="1">
      <c r="A50" s="45" t="s">
        <v>105</v>
      </c>
      <c r="B50" s="46" t="s">
        <v>36</v>
      </c>
      <c r="C50" s="47" t="s">
        <v>106</v>
      </c>
      <c r="D50" s="46"/>
      <c r="E50" s="48">
        <f>E51</f>
        <v>85</v>
      </c>
    </row>
    <row r="51" spans="1:5" s="32" customFormat="1" ht="28.5" customHeight="1">
      <c r="A51" s="45" t="s">
        <v>107</v>
      </c>
      <c r="B51" s="46" t="s">
        <v>36</v>
      </c>
      <c r="C51" s="47" t="s">
        <v>106</v>
      </c>
      <c r="D51" s="46" t="s">
        <v>79</v>
      </c>
      <c r="E51" s="48">
        <v>85</v>
      </c>
    </row>
    <row r="52" spans="1:5" s="32" customFormat="1" ht="18.75">
      <c r="A52" s="45" t="s">
        <v>105</v>
      </c>
      <c r="B52" s="46" t="s">
        <v>36</v>
      </c>
      <c r="C52" s="47" t="s">
        <v>106</v>
      </c>
      <c r="D52" s="46"/>
      <c r="E52" s="48">
        <f>E53</f>
        <v>30.05</v>
      </c>
    </row>
    <row r="53" spans="1:5" s="32" customFormat="1" ht="18.75">
      <c r="A53" s="45" t="s">
        <v>80</v>
      </c>
      <c r="B53" s="46" t="s">
        <v>36</v>
      </c>
      <c r="C53" s="47" t="s">
        <v>106</v>
      </c>
      <c r="D53" s="46" t="s">
        <v>81</v>
      </c>
      <c r="E53" s="48">
        <v>30.05</v>
      </c>
    </row>
    <row r="54" spans="1:5" s="32" customFormat="1" ht="18.75">
      <c r="A54" s="13" t="s">
        <v>10</v>
      </c>
      <c r="B54" s="14" t="s">
        <v>11</v>
      </c>
      <c r="C54" s="36"/>
      <c r="D54" s="14"/>
      <c r="E54" s="37">
        <f>E58</f>
        <v>152.9</v>
      </c>
    </row>
    <row r="55" spans="1:5" s="32" customFormat="1" ht="19.5">
      <c r="A55" s="16" t="s">
        <v>12</v>
      </c>
      <c r="B55" s="41" t="s">
        <v>13</v>
      </c>
      <c r="C55" s="40" t="s">
        <v>67</v>
      </c>
      <c r="D55" s="41"/>
      <c r="E55" s="42">
        <f>E58</f>
        <v>152.9</v>
      </c>
    </row>
    <row r="56" spans="1:5" s="32" customFormat="1" ht="18.75">
      <c r="A56" s="16" t="s">
        <v>108</v>
      </c>
      <c r="B56" s="19" t="s">
        <v>13</v>
      </c>
      <c r="C56" s="43" t="s">
        <v>109</v>
      </c>
      <c r="D56" s="19"/>
      <c r="E56" s="44">
        <f>E58</f>
        <v>152.9</v>
      </c>
    </row>
    <row r="57" spans="1:5" s="32" customFormat="1" ht="37.5">
      <c r="A57" s="45" t="s">
        <v>110</v>
      </c>
      <c r="B57" s="46" t="s">
        <v>13</v>
      </c>
      <c r="C57" s="47" t="s">
        <v>111</v>
      </c>
      <c r="D57" s="46"/>
      <c r="E57" s="48">
        <f>E58</f>
        <v>152.9</v>
      </c>
    </row>
    <row r="58" spans="1:5" s="32" customFormat="1" ht="56.25">
      <c r="A58" s="45" t="s">
        <v>72</v>
      </c>
      <c r="B58" s="46" t="s">
        <v>13</v>
      </c>
      <c r="C58" s="47" t="s">
        <v>111</v>
      </c>
      <c r="D58" s="46" t="s">
        <v>73</v>
      </c>
      <c r="E58" s="48">
        <v>152.9</v>
      </c>
    </row>
    <row r="59" spans="1:5" s="32" customFormat="1" ht="18.75">
      <c r="A59" s="67" t="s">
        <v>14</v>
      </c>
      <c r="B59" s="14" t="s">
        <v>15</v>
      </c>
      <c r="C59" s="36"/>
      <c r="D59" s="14"/>
      <c r="E59" s="37">
        <f>E60</f>
        <v>366.63</v>
      </c>
    </row>
    <row r="60" spans="1:5" s="86" customFormat="1" ht="57.75" customHeight="1">
      <c r="A60" s="16" t="s">
        <v>201</v>
      </c>
      <c r="B60" s="19" t="s">
        <v>16</v>
      </c>
      <c r="C60" s="43"/>
      <c r="D60" s="19"/>
      <c r="E60" s="44">
        <f>E61+E67</f>
        <v>366.63</v>
      </c>
    </row>
    <row r="61" spans="1:5" s="32" customFormat="1" ht="24" customHeight="1">
      <c r="A61" s="49" t="s">
        <v>87</v>
      </c>
      <c r="B61" s="50" t="s">
        <v>16</v>
      </c>
      <c r="C61" s="51" t="s">
        <v>88</v>
      </c>
      <c r="D61" s="50"/>
      <c r="E61" s="52">
        <f>E62</f>
        <v>365.63</v>
      </c>
    </row>
    <row r="62" spans="1:5" s="32" customFormat="1" ht="24" customHeight="1">
      <c r="A62" s="49" t="s">
        <v>89</v>
      </c>
      <c r="B62" s="50" t="s">
        <v>16</v>
      </c>
      <c r="C62" s="51" t="s">
        <v>90</v>
      </c>
      <c r="D62" s="50"/>
      <c r="E62" s="52">
        <f>E66+E64</f>
        <v>365.63</v>
      </c>
    </row>
    <row r="63" spans="1:5" s="32" customFormat="1" ht="24" customHeight="1">
      <c r="A63" s="49" t="s">
        <v>176</v>
      </c>
      <c r="B63" s="50" t="s">
        <v>16</v>
      </c>
      <c r="C63" s="51" t="s">
        <v>99</v>
      </c>
      <c r="D63" s="50"/>
      <c r="E63" s="52">
        <f>E64</f>
        <v>358.7</v>
      </c>
    </row>
    <row r="64" spans="1:5" s="32" customFormat="1" ht="24" customHeight="1">
      <c r="A64" s="49" t="s">
        <v>178</v>
      </c>
      <c r="B64" s="50" t="s">
        <v>16</v>
      </c>
      <c r="C64" s="51" t="s">
        <v>99</v>
      </c>
      <c r="D64" s="50" t="s">
        <v>79</v>
      </c>
      <c r="E64" s="52">
        <v>358.7</v>
      </c>
    </row>
    <row r="65" spans="1:5" s="32" customFormat="1" ht="24" customHeight="1">
      <c r="A65" s="49" t="s">
        <v>114</v>
      </c>
      <c r="B65" s="50" t="s">
        <v>16</v>
      </c>
      <c r="C65" s="51" t="s">
        <v>92</v>
      </c>
      <c r="D65" s="50"/>
      <c r="E65" s="52">
        <f>E66</f>
        <v>6.93</v>
      </c>
    </row>
    <row r="66" spans="1:5" s="32" customFormat="1" ht="24" customHeight="1">
      <c r="A66" s="49" t="s">
        <v>117</v>
      </c>
      <c r="B66" s="50" t="s">
        <v>16</v>
      </c>
      <c r="C66" s="51" t="s">
        <v>92</v>
      </c>
      <c r="D66" s="50" t="s">
        <v>79</v>
      </c>
      <c r="E66" s="52">
        <v>6.93</v>
      </c>
    </row>
    <row r="67" spans="1:5" s="32" customFormat="1" ht="37.5" customHeight="1">
      <c r="A67" s="45" t="s">
        <v>112</v>
      </c>
      <c r="B67" s="46" t="s">
        <v>16</v>
      </c>
      <c r="C67" s="47" t="s">
        <v>113</v>
      </c>
      <c r="D67" s="46"/>
      <c r="E67" s="48">
        <f>E69</f>
        <v>1</v>
      </c>
    </row>
    <row r="68" spans="1:5" s="32" customFormat="1" ht="18.75" customHeight="1">
      <c r="A68" s="45" t="s">
        <v>114</v>
      </c>
      <c r="B68" s="46" t="s">
        <v>16</v>
      </c>
      <c r="C68" s="47" t="s">
        <v>116</v>
      </c>
      <c r="D68" s="46"/>
      <c r="E68" s="48">
        <f>E69</f>
        <v>1</v>
      </c>
    </row>
    <row r="69" spans="1:5" s="32" customFormat="1" ht="36" customHeight="1">
      <c r="A69" s="45" t="s">
        <v>117</v>
      </c>
      <c r="B69" s="46" t="s">
        <v>16</v>
      </c>
      <c r="C69" s="47" t="s">
        <v>116</v>
      </c>
      <c r="D69" s="46" t="s">
        <v>79</v>
      </c>
      <c r="E69" s="48">
        <v>1</v>
      </c>
    </row>
    <row r="70" spans="1:5" s="32" customFormat="1" ht="5.25" customHeight="1" hidden="1">
      <c r="A70" s="45" t="s">
        <v>118</v>
      </c>
      <c r="B70" s="46" t="s">
        <v>16</v>
      </c>
      <c r="C70" s="47" t="s">
        <v>90</v>
      </c>
      <c r="D70" s="46"/>
      <c r="E70" s="48"/>
    </row>
    <row r="71" spans="1:5" s="32" customFormat="1" ht="18.75" hidden="1">
      <c r="A71" s="49" t="s">
        <v>114</v>
      </c>
      <c r="B71" s="50" t="s">
        <v>16</v>
      </c>
      <c r="C71" s="51" t="s">
        <v>92</v>
      </c>
      <c r="D71" s="50"/>
      <c r="E71" s="52"/>
    </row>
    <row r="72" spans="1:5" s="32" customFormat="1" ht="24" customHeight="1" hidden="1">
      <c r="A72" s="49" t="s">
        <v>117</v>
      </c>
      <c r="B72" s="50" t="s">
        <v>16</v>
      </c>
      <c r="C72" s="51" t="s">
        <v>92</v>
      </c>
      <c r="D72" s="50" t="s">
        <v>79</v>
      </c>
      <c r="E72" s="52"/>
    </row>
    <row r="73" spans="1:5" s="32" customFormat="1" ht="24" customHeight="1" hidden="1">
      <c r="A73" s="49" t="s">
        <v>87</v>
      </c>
      <c r="B73" s="50" t="s">
        <v>16</v>
      </c>
      <c r="C73" s="51" t="s">
        <v>88</v>
      </c>
      <c r="D73" s="50"/>
      <c r="E73" s="52"/>
    </row>
    <row r="74" spans="1:5" s="32" customFormat="1" ht="24" customHeight="1" hidden="1">
      <c r="A74" s="49" t="s">
        <v>89</v>
      </c>
      <c r="B74" s="50" t="s">
        <v>16</v>
      </c>
      <c r="C74" s="51" t="s">
        <v>90</v>
      </c>
      <c r="D74" s="50"/>
      <c r="E74" s="52"/>
    </row>
    <row r="75" spans="1:5" s="32" customFormat="1" ht="24" customHeight="1" hidden="1">
      <c r="A75" s="49" t="s">
        <v>176</v>
      </c>
      <c r="B75" s="50" t="s">
        <v>16</v>
      </c>
      <c r="C75" s="51" t="s">
        <v>99</v>
      </c>
      <c r="D75" s="50"/>
      <c r="E75" s="52"/>
    </row>
    <row r="76" spans="1:5" s="32" customFormat="1" ht="24" customHeight="1" hidden="1">
      <c r="A76" s="49" t="s">
        <v>178</v>
      </c>
      <c r="B76" s="50" t="s">
        <v>16</v>
      </c>
      <c r="C76" s="51" t="s">
        <v>99</v>
      </c>
      <c r="D76" s="50" t="s">
        <v>79</v>
      </c>
      <c r="E76" s="52"/>
    </row>
    <row r="77" spans="1:5" s="32" customFormat="1" ht="24" customHeight="1" hidden="1">
      <c r="A77" s="49" t="s">
        <v>177</v>
      </c>
      <c r="B77" s="50" t="s">
        <v>16</v>
      </c>
      <c r="C77" s="51" t="s">
        <v>99</v>
      </c>
      <c r="D77" s="50" t="s">
        <v>156</v>
      </c>
      <c r="E77" s="52"/>
    </row>
    <row r="78" spans="1:5" s="32" customFormat="1" ht="24" customHeight="1" hidden="1">
      <c r="A78" s="49" t="s">
        <v>182</v>
      </c>
      <c r="B78" s="50" t="s">
        <v>16</v>
      </c>
      <c r="C78" s="51" t="s">
        <v>179</v>
      </c>
      <c r="D78" s="50"/>
      <c r="E78" s="52"/>
    </row>
    <row r="79" spans="1:5" s="32" customFormat="1" ht="24" customHeight="1" hidden="1">
      <c r="A79" s="49" t="s">
        <v>184</v>
      </c>
      <c r="B79" s="50" t="s">
        <v>16</v>
      </c>
      <c r="C79" s="51" t="s">
        <v>180</v>
      </c>
      <c r="D79" s="50"/>
      <c r="E79" s="52"/>
    </row>
    <row r="80" spans="1:6" s="32" customFormat="1" ht="24" customHeight="1" hidden="1">
      <c r="A80" s="53" t="s">
        <v>181</v>
      </c>
      <c r="B80" s="50" t="s">
        <v>16</v>
      </c>
      <c r="C80" s="51" t="s">
        <v>180</v>
      </c>
      <c r="D80" s="50" t="s">
        <v>79</v>
      </c>
      <c r="E80" s="52"/>
      <c r="F80" s="54">
        <v>3</v>
      </c>
    </row>
    <row r="81" spans="1:5" s="32" customFormat="1" ht="0.75" customHeight="1">
      <c r="A81" s="49" t="s">
        <v>182</v>
      </c>
      <c r="B81" s="50" t="s">
        <v>16</v>
      </c>
      <c r="C81" s="51" t="s">
        <v>186</v>
      </c>
      <c r="D81" s="50" t="s">
        <v>79</v>
      </c>
      <c r="E81" s="52"/>
    </row>
    <row r="82" spans="1:5" s="32" customFormat="1" ht="19.5">
      <c r="A82" s="38" t="s">
        <v>18</v>
      </c>
      <c r="B82" s="41" t="s">
        <v>17</v>
      </c>
      <c r="C82" s="40"/>
      <c r="D82" s="41"/>
      <c r="E82" s="42">
        <f>E83+E90</f>
        <v>1514.07</v>
      </c>
    </row>
    <row r="83" spans="1:5" s="32" customFormat="1" ht="19.5">
      <c r="A83" s="38" t="s">
        <v>48</v>
      </c>
      <c r="B83" s="41" t="s">
        <v>47</v>
      </c>
      <c r="C83" s="40"/>
      <c r="D83" s="41"/>
      <c r="E83" s="42">
        <f>E86+E88</f>
        <v>1494.07</v>
      </c>
    </row>
    <row r="84" spans="1:5" s="32" customFormat="1" ht="18.75">
      <c r="A84" s="16" t="s">
        <v>121</v>
      </c>
      <c r="B84" s="19" t="s">
        <v>47</v>
      </c>
      <c r="C84" s="47" t="s">
        <v>122</v>
      </c>
      <c r="D84" s="19"/>
      <c r="E84" s="44">
        <f>E86</f>
        <v>1494.07</v>
      </c>
    </row>
    <row r="85" spans="1:5" s="32" customFormat="1" ht="18.75">
      <c r="A85" s="45" t="s">
        <v>123</v>
      </c>
      <c r="B85" s="46" t="s">
        <v>47</v>
      </c>
      <c r="C85" s="47" t="s">
        <v>124</v>
      </c>
      <c r="D85" s="46"/>
      <c r="E85" s="48">
        <f>E86</f>
        <v>1494.07</v>
      </c>
    </row>
    <row r="86" spans="1:5" s="32" customFormat="1" ht="24.75" customHeight="1">
      <c r="A86" s="45" t="s">
        <v>117</v>
      </c>
      <c r="B86" s="46" t="s">
        <v>47</v>
      </c>
      <c r="C86" s="47" t="s">
        <v>124</v>
      </c>
      <c r="D86" s="46" t="s">
        <v>79</v>
      </c>
      <c r="E86" s="48">
        <v>1494.07</v>
      </c>
    </row>
    <row r="87" spans="1:5" s="32" customFormat="1" ht="25.5" customHeight="1" hidden="1">
      <c r="A87" s="45" t="s">
        <v>175</v>
      </c>
      <c r="B87" s="46" t="s">
        <v>47</v>
      </c>
      <c r="C87" s="47" t="s">
        <v>165</v>
      </c>
      <c r="D87" s="46"/>
      <c r="E87" s="48">
        <f>E88</f>
        <v>0</v>
      </c>
    </row>
    <row r="88" spans="1:5" s="32" customFormat="1" ht="12.75" customHeight="1" hidden="1">
      <c r="A88" s="45" t="s">
        <v>174</v>
      </c>
      <c r="B88" s="46" t="s">
        <v>47</v>
      </c>
      <c r="C88" s="47" t="s">
        <v>172</v>
      </c>
      <c r="D88" s="46"/>
      <c r="E88" s="48">
        <f>E89</f>
        <v>0</v>
      </c>
    </row>
    <row r="89" spans="1:5" s="32" customFormat="1" ht="21.75" customHeight="1" hidden="1">
      <c r="A89" s="45" t="s">
        <v>173</v>
      </c>
      <c r="B89" s="46" t="s">
        <v>47</v>
      </c>
      <c r="C89" s="47" t="s">
        <v>172</v>
      </c>
      <c r="D89" s="46" t="s">
        <v>79</v>
      </c>
      <c r="E89" s="48"/>
    </row>
    <row r="90" spans="1:5" s="32" customFormat="1" ht="19.5">
      <c r="A90" s="38" t="s">
        <v>19</v>
      </c>
      <c r="B90" s="41" t="s">
        <v>20</v>
      </c>
      <c r="C90" s="40"/>
      <c r="D90" s="41"/>
      <c r="E90" s="42">
        <f>E94</f>
        <v>20</v>
      </c>
    </row>
    <row r="91" spans="1:5" s="32" customFormat="1" ht="18.75">
      <c r="A91" s="16" t="s">
        <v>119</v>
      </c>
      <c r="B91" s="19" t="s">
        <v>20</v>
      </c>
      <c r="C91" s="43" t="s">
        <v>120</v>
      </c>
      <c r="D91" s="19"/>
      <c r="E91" s="44">
        <f>E94</f>
        <v>20</v>
      </c>
    </row>
    <row r="92" spans="1:5" s="32" customFormat="1" ht="18.75">
      <c r="A92" s="16" t="s">
        <v>125</v>
      </c>
      <c r="B92" s="19" t="s">
        <v>20</v>
      </c>
      <c r="C92" s="43" t="s">
        <v>126</v>
      </c>
      <c r="D92" s="19"/>
      <c r="E92" s="44">
        <f>E93</f>
        <v>20</v>
      </c>
    </row>
    <row r="93" spans="1:5" s="32" customFormat="1" ht="18.75">
      <c r="A93" s="45" t="s">
        <v>127</v>
      </c>
      <c r="B93" s="46" t="s">
        <v>20</v>
      </c>
      <c r="C93" s="47" t="s">
        <v>128</v>
      </c>
      <c r="D93" s="46"/>
      <c r="E93" s="48">
        <f>E94</f>
        <v>20</v>
      </c>
    </row>
    <row r="94" spans="1:5" s="32" customFormat="1" ht="18.75">
      <c r="A94" s="45" t="s">
        <v>78</v>
      </c>
      <c r="B94" s="46" t="s">
        <v>20</v>
      </c>
      <c r="C94" s="47" t="s">
        <v>128</v>
      </c>
      <c r="D94" s="46" t="s">
        <v>79</v>
      </c>
      <c r="E94" s="48">
        <v>20</v>
      </c>
    </row>
    <row r="95" spans="1:5" s="32" customFormat="1" ht="18.75">
      <c r="A95" s="13" t="s">
        <v>21</v>
      </c>
      <c r="B95" s="14" t="s">
        <v>22</v>
      </c>
      <c r="C95" s="47"/>
      <c r="D95" s="46"/>
      <c r="E95" s="37">
        <f>E96+E111</f>
        <v>6207.750000000001</v>
      </c>
    </row>
    <row r="96" spans="1:5" s="32" customFormat="1" ht="19.5">
      <c r="A96" s="38" t="s">
        <v>23</v>
      </c>
      <c r="B96" s="41" t="s">
        <v>24</v>
      </c>
      <c r="C96" s="40"/>
      <c r="D96" s="41"/>
      <c r="E96" s="42">
        <f>E97+E109</f>
        <v>5929.030000000001</v>
      </c>
    </row>
    <row r="97" spans="1:5" s="32" customFormat="1" ht="18.75">
      <c r="A97" s="16" t="s">
        <v>129</v>
      </c>
      <c r="B97" s="19" t="s">
        <v>24</v>
      </c>
      <c r="C97" s="43" t="s">
        <v>130</v>
      </c>
      <c r="D97" s="19"/>
      <c r="E97" s="44">
        <f>E101+E107+E98+E105</f>
        <v>5863.1900000000005</v>
      </c>
    </row>
    <row r="98" spans="1:5" s="32" customFormat="1" ht="24.75" customHeight="1">
      <c r="A98" s="45" t="s">
        <v>131</v>
      </c>
      <c r="B98" s="46" t="s">
        <v>24</v>
      </c>
      <c r="C98" s="47" t="s">
        <v>132</v>
      </c>
      <c r="D98" s="46"/>
      <c r="E98" s="48">
        <f>E99+E100</f>
        <v>265.84000000000003</v>
      </c>
    </row>
    <row r="99" spans="1:5" s="32" customFormat="1" ht="27" customHeight="1">
      <c r="A99" s="45" t="s">
        <v>78</v>
      </c>
      <c r="B99" s="46" t="s">
        <v>24</v>
      </c>
      <c r="C99" s="47" t="s">
        <v>132</v>
      </c>
      <c r="D99" s="46" t="s">
        <v>79</v>
      </c>
      <c r="E99" s="48">
        <v>200</v>
      </c>
    </row>
    <row r="100" spans="1:5" s="32" customFormat="1" ht="17.25" customHeight="1">
      <c r="A100" s="45" t="s">
        <v>80</v>
      </c>
      <c r="B100" s="46" t="s">
        <v>24</v>
      </c>
      <c r="C100" s="47" t="s">
        <v>132</v>
      </c>
      <c r="D100" s="46" t="s">
        <v>81</v>
      </c>
      <c r="E100" s="48">
        <v>65.84</v>
      </c>
    </row>
    <row r="101" spans="1:5" s="32" customFormat="1" ht="18.75">
      <c r="A101" s="45" t="s">
        <v>133</v>
      </c>
      <c r="B101" s="46" t="s">
        <v>24</v>
      </c>
      <c r="C101" s="47" t="s">
        <v>134</v>
      </c>
      <c r="D101" s="46"/>
      <c r="E101" s="48">
        <f>E102</f>
        <v>460.55</v>
      </c>
    </row>
    <row r="102" spans="1:5" s="32" customFormat="1" ht="17.25" customHeight="1">
      <c r="A102" s="45" t="s">
        <v>78</v>
      </c>
      <c r="B102" s="46" t="s">
        <v>24</v>
      </c>
      <c r="C102" s="47" t="s">
        <v>134</v>
      </c>
      <c r="D102" s="46" t="s">
        <v>79</v>
      </c>
      <c r="E102" s="48">
        <v>460.55</v>
      </c>
    </row>
    <row r="103" spans="1:5" s="32" customFormat="1" ht="3.75" customHeight="1" hidden="1">
      <c r="A103" s="45" t="s">
        <v>135</v>
      </c>
      <c r="B103" s="46" t="s">
        <v>24</v>
      </c>
      <c r="C103" s="47" t="s">
        <v>136</v>
      </c>
      <c r="D103" s="46"/>
      <c r="E103" s="48"/>
    </row>
    <row r="104" spans="1:5" s="32" customFormat="1" ht="18.75" hidden="1">
      <c r="A104" s="45" t="s">
        <v>78</v>
      </c>
      <c r="B104" s="46" t="s">
        <v>24</v>
      </c>
      <c r="C104" s="47" t="s">
        <v>136</v>
      </c>
      <c r="D104" s="46" t="s">
        <v>79</v>
      </c>
      <c r="E104" s="48"/>
    </row>
    <row r="105" spans="1:5" s="32" customFormat="1" ht="17.25" customHeight="1">
      <c r="A105" s="45" t="s">
        <v>137</v>
      </c>
      <c r="B105" s="46" t="s">
        <v>24</v>
      </c>
      <c r="C105" s="47" t="s">
        <v>138</v>
      </c>
      <c r="D105" s="46"/>
      <c r="E105" s="48">
        <f>E106</f>
        <v>5100</v>
      </c>
    </row>
    <row r="106" spans="1:5" s="32" customFormat="1" ht="19.5" customHeight="1">
      <c r="A106" s="45" t="s">
        <v>78</v>
      </c>
      <c r="B106" s="46" t="s">
        <v>24</v>
      </c>
      <c r="C106" s="47" t="s">
        <v>138</v>
      </c>
      <c r="D106" s="46" t="s">
        <v>79</v>
      </c>
      <c r="E106" s="48">
        <v>5100</v>
      </c>
    </row>
    <row r="107" spans="1:5" s="32" customFormat="1" ht="24" customHeight="1">
      <c r="A107" s="45" t="s">
        <v>137</v>
      </c>
      <c r="B107" s="46" t="s">
        <v>24</v>
      </c>
      <c r="C107" s="47" t="s">
        <v>138</v>
      </c>
      <c r="D107" s="46"/>
      <c r="E107" s="48">
        <f>E108</f>
        <v>36.8</v>
      </c>
    </row>
    <row r="108" spans="1:5" s="32" customFormat="1" ht="18.75">
      <c r="A108" s="45" t="s">
        <v>80</v>
      </c>
      <c r="B108" s="46" t="s">
        <v>24</v>
      </c>
      <c r="C108" s="47" t="s">
        <v>138</v>
      </c>
      <c r="D108" s="46" t="s">
        <v>81</v>
      </c>
      <c r="E108" s="48">
        <v>36.8</v>
      </c>
    </row>
    <row r="109" spans="1:5" s="32" customFormat="1" ht="24" customHeight="1">
      <c r="A109" s="16" t="s">
        <v>328</v>
      </c>
      <c r="B109" s="19" t="s">
        <v>24</v>
      </c>
      <c r="C109" s="43" t="s">
        <v>329</v>
      </c>
      <c r="D109" s="19"/>
      <c r="E109" s="55">
        <f>E110</f>
        <v>65.84</v>
      </c>
    </row>
    <row r="110" spans="1:5" s="32" customFormat="1" ht="21" customHeight="1">
      <c r="A110" s="45" t="s">
        <v>78</v>
      </c>
      <c r="B110" s="46" t="s">
        <v>24</v>
      </c>
      <c r="C110" s="56" t="s">
        <v>329</v>
      </c>
      <c r="D110" s="46" t="s">
        <v>81</v>
      </c>
      <c r="E110" s="57">
        <v>65.84</v>
      </c>
    </row>
    <row r="111" spans="1:5" s="32" customFormat="1" ht="19.5">
      <c r="A111" s="38" t="s">
        <v>25</v>
      </c>
      <c r="B111" s="41" t="s">
        <v>26</v>
      </c>
      <c r="C111" s="40"/>
      <c r="D111" s="41"/>
      <c r="E111" s="42">
        <f>E112</f>
        <v>278.72</v>
      </c>
    </row>
    <row r="112" spans="1:5" s="32" customFormat="1" ht="18.75">
      <c r="A112" s="16" t="s">
        <v>139</v>
      </c>
      <c r="B112" s="19" t="s">
        <v>26</v>
      </c>
      <c r="C112" s="43" t="s">
        <v>140</v>
      </c>
      <c r="D112" s="19"/>
      <c r="E112" s="44">
        <f>E114+E116+E117</f>
        <v>278.72</v>
      </c>
    </row>
    <row r="113" spans="1:5" s="32" customFormat="1" ht="18.75">
      <c r="A113" s="45" t="s">
        <v>141</v>
      </c>
      <c r="B113" s="46" t="s">
        <v>26</v>
      </c>
      <c r="C113" s="47" t="s">
        <v>142</v>
      </c>
      <c r="D113" s="46"/>
      <c r="E113" s="48">
        <f>E114</f>
        <v>150</v>
      </c>
    </row>
    <row r="114" spans="1:5" s="32" customFormat="1" ht="18.75">
      <c r="A114" s="45" t="s">
        <v>78</v>
      </c>
      <c r="B114" s="46" t="s">
        <v>26</v>
      </c>
      <c r="C114" s="47" t="s">
        <v>142</v>
      </c>
      <c r="D114" s="46" t="s">
        <v>79</v>
      </c>
      <c r="E114" s="48">
        <v>150</v>
      </c>
    </row>
    <row r="115" spans="1:5" s="32" customFormat="1" ht="18.75">
      <c r="A115" s="45" t="s">
        <v>143</v>
      </c>
      <c r="B115" s="46" t="s">
        <v>26</v>
      </c>
      <c r="C115" s="47" t="s">
        <v>144</v>
      </c>
      <c r="D115" s="46"/>
      <c r="E115" s="48">
        <f>E116+E117</f>
        <v>128.72</v>
      </c>
    </row>
    <row r="116" spans="1:5" s="32" customFormat="1" ht="18.75">
      <c r="A116" s="45" t="s">
        <v>78</v>
      </c>
      <c r="B116" s="46" t="s">
        <v>26</v>
      </c>
      <c r="C116" s="47" t="s">
        <v>144</v>
      </c>
      <c r="D116" s="46" t="s">
        <v>79</v>
      </c>
      <c r="E116" s="48">
        <v>123.17</v>
      </c>
    </row>
    <row r="117" spans="1:5" s="32" customFormat="1" ht="18.75">
      <c r="A117" s="45" t="s">
        <v>80</v>
      </c>
      <c r="B117" s="46" t="s">
        <v>26</v>
      </c>
      <c r="C117" s="47" t="s">
        <v>144</v>
      </c>
      <c r="D117" s="46" t="s">
        <v>81</v>
      </c>
      <c r="E117" s="48">
        <v>5.55</v>
      </c>
    </row>
    <row r="118" spans="1:5" s="32" customFormat="1" ht="18.75">
      <c r="A118" s="13" t="s">
        <v>57</v>
      </c>
      <c r="B118" s="14" t="s">
        <v>27</v>
      </c>
      <c r="C118" s="47"/>
      <c r="D118" s="46"/>
      <c r="E118" s="37">
        <f>E120</f>
        <v>534.38</v>
      </c>
    </row>
    <row r="119" spans="1:5" s="32" customFormat="1" ht="19.5">
      <c r="A119" s="38" t="s">
        <v>32</v>
      </c>
      <c r="B119" s="41" t="s">
        <v>28</v>
      </c>
      <c r="C119" s="40"/>
      <c r="D119" s="41"/>
      <c r="E119" s="42">
        <f>E120</f>
        <v>534.38</v>
      </c>
    </row>
    <row r="120" spans="1:5" s="32" customFormat="1" ht="18.75">
      <c r="A120" s="16" t="s">
        <v>145</v>
      </c>
      <c r="B120" s="19" t="s">
        <v>28</v>
      </c>
      <c r="C120" s="47" t="s">
        <v>146</v>
      </c>
      <c r="D120" s="19"/>
      <c r="E120" s="44">
        <f>E121+E124</f>
        <v>534.38</v>
      </c>
    </row>
    <row r="121" spans="1:5" s="32" customFormat="1" ht="37.5">
      <c r="A121" s="45" t="s">
        <v>147</v>
      </c>
      <c r="B121" s="46" t="s">
        <v>28</v>
      </c>
      <c r="C121" s="47" t="s">
        <v>148</v>
      </c>
      <c r="D121" s="46"/>
      <c r="E121" s="48">
        <f>E122+E123</f>
        <v>534.38</v>
      </c>
    </row>
    <row r="122" spans="1:5" s="32" customFormat="1" ht="18.75">
      <c r="A122" s="45" t="s">
        <v>78</v>
      </c>
      <c r="B122" s="46" t="s">
        <v>28</v>
      </c>
      <c r="C122" s="47" t="s">
        <v>148</v>
      </c>
      <c r="D122" s="46" t="s">
        <v>79</v>
      </c>
      <c r="E122" s="48">
        <v>411.25</v>
      </c>
    </row>
    <row r="123" spans="1:5" s="32" customFormat="1" ht="17.25" customHeight="1">
      <c r="A123" s="45" t="s">
        <v>80</v>
      </c>
      <c r="B123" s="46" t="s">
        <v>28</v>
      </c>
      <c r="C123" s="47" t="s">
        <v>148</v>
      </c>
      <c r="D123" s="46" t="s">
        <v>81</v>
      </c>
      <c r="E123" s="48">
        <v>123.13</v>
      </c>
    </row>
    <row r="124" spans="1:5" s="32" customFormat="1" ht="37.5" hidden="1">
      <c r="A124" s="45" t="s">
        <v>149</v>
      </c>
      <c r="B124" s="46" t="s">
        <v>28</v>
      </c>
      <c r="C124" s="56" t="s">
        <v>150</v>
      </c>
      <c r="D124" s="46"/>
      <c r="E124" s="48"/>
    </row>
    <row r="125" spans="1:5" s="32" customFormat="1" ht="18.75" hidden="1">
      <c r="A125" s="45" t="s">
        <v>107</v>
      </c>
      <c r="B125" s="46" t="s">
        <v>28</v>
      </c>
      <c r="C125" s="58" t="s">
        <v>150</v>
      </c>
      <c r="D125" s="46" t="s">
        <v>79</v>
      </c>
      <c r="E125" s="48"/>
    </row>
    <row r="126" spans="1:5" s="32" customFormat="1" ht="18.75">
      <c r="A126" s="13" t="s">
        <v>35</v>
      </c>
      <c r="B126" s="14" t="s">
        <v>29</v>
      </c>
      <c r="C126" s="36"/>
      <c r="D126" s="14"/>
      <c r="E126" s="37">
        <f>E127+E131</f>
        <v>3903.2299999999996</v>
      </c>
    </row>
    <row r="127" spans="1:5" s="32" customFormat="1" ht="19.5">
      <c r="A127" s="38" t="s">
        <v>34</v>
      </c>
      <c r="B127" s="41" t="s">
        <v>30</v>
      </c>
      <c r="C127" s="40"/>
      <c r="D127" s="41"/>
      <c r="E127" s="42">
        <f>E130</f>
        <v>146.16</v>
      </c>
    </row>
    <row r="128" spans="1:5" s="32" customFormat="1" ht="18.75">
      <c r="A128" s="16" t="s">
        <v>151</v>
      </c>
      <c r="B128" s="46" t="s">
        <v>30</v>
      </c>
      <c r="C128" s="47" t="s">
        <v>152</v>
      </c>
      <c r="D128" s="46"/>
      <c r="E128" s="44">
        <f>E127</f>
        <v>146.16</v>
      </c>
    </row>
    <row r="129" spans="1:5" s="32" customFormat="1" ht="18.75">
      <c r="A129" s="16" t="s">
        <v>202</v>
      </c>
      <c r="B129" s="46" t="s">
        <v>30</v>
      </c>
      <c r="C129" s="47" t="s">
        <v>153</v>
      </c>
      <c r="D129" s="46"/>
      <c r="E129" s="44">
        <f>E127</f>
        <v>146.16</v>
      </c>
    </row>
    <row r="130" spans="1:5" s="32" customFormat="1" ht="18.75">
      <c r="A130" s="16" t="s">
        <v>154</v>
      </c>
      <c r="B130" s="46" t="s">
        <v>30</v>
      </c>
      <c r="C130" s="47" t="s">
        <v>155</v>
      </c>
      <c r="D130" s="46" t="s">
        <v>156</v>
      </c>
      <c r="E130" s="44">
        <v>146.16</v>
      </c>
    </row>
    <row r="131" spans="1:5" s="32" customFormat="1" ht="19.5">
      <c r="A131" s="38" t="s">
        <v>45</v>
      </c>
      <c r="B131" s="46" t="s">
        <v>31</v>
      </c>
      <c r="C131" s="47"/>
      <c r="D131" s="46"/>
      <c r="E131" s="42">
        <f>E132</f>
        <v>3757.0699999999997</v>
      </c>
    </row>
    <row r="132" spans="1:5" s="32" customFormat="1" ht="18.75">
      <c r="A132" s="16" t="s">
        <v>203</v>
      </c>
      <c r="B132" s="19" t="s">
        <v>31</v>
      </c>
      <c r="C132" s="43" t="s">
        <v>157</v>
      </c>
      <c r="D132" s="19"/>
      <c r="E132" s="44">
        <f>E134+E136+E138</f>
        <v>3757.0699999999997</v>
      </c>
    </row>
    <row r="133" spans="1:5" s="32" customFormat="1" ht="37.5">
      <c r="A133" s="16" t="s">
        <v>204</v>
      </c>
      <c r="B133" s="19" t="s">
        <v>31</v>
      </c>
      <c r="C133" s="43" t="s">
        <v>158</v>
      </c>
      <c r="D133" s="19"/>
      <c r="E133" s="44">
        <f>E134</f>
        <v>1168.33</v>
      </c>
    </row>
    <row r="134" spans="1:5" s="32" customFormat="1" ht="36" customHeight="1">
      <c r="A134" s="66" t="s">
        <v>154</v>
      </c>
      <c r="B134" s="19" t="s">
        <v>31</v>
      </c>
      <c r="C134" s="43" t="s">
        <v>158</v>
      </c>
      <c r="D134" s="19" t="s">
        <v>156</v>
      </c>
      <c r="E134" s="44">
        <v>1168.33</v>
      </c>
    </row>
    <row r="135" spans="1:5" s="32" customFormat="1" ht="28.5" customHeight="1">
      <c r="A135" s="16" t="s">
        <v>159</v>
      </c>
      <c r="B135" s="19" t="s">
        <v>31</v>
      </c>
      <c r="C135" s="43" t="s">
        <v>160</v>
      </c>
      <c r="D135" s="19"/>
      <c r="E135" s="44">
        <f>E136</f>
        <v>2588.74</v>
      </c>
    </row>
    <row r="136" spans="1:5" s="32" customFormat="1" ht="32.25" customHeight="1">
      <c r="A136" s="16" t="s">
        <v>159</v>
      </c>
      <c r="B136" s="19" t="s">
        <v>31</v>
      </c>
      <c r="C136" s="43" t="s">
        <v>160</v>
      </c>
      <c r="D136" s="19" t="s">
        <v>156</v>
      </c>
      <c r="E136" s="44">
        <v>2588.74</v>
      </c>
    </row>
    <row r="137" spans="1:5" s="32" customFormat="1" ht="38.25" customHeight="1" hidden="1">
      <c r="A137" s="16" t="s">
        <v>161</v>
      </c>
      <c r="B137" s="19" t="s">
        <v>31</v>
      </c>
      <c r="C137" s="43" t="s">
        <v>162</v>
      </c>
      <c r="D137" s="19"/>
      <c r="E137" s="44"/>
    </row>
    <row r="138" spans="1:5" s="32" customFormat="1" ht="33" customHeight="1" hidden="1">
      <c r="A138" s="16" t="s">
        <v>161</v>
      </c>
      <c r="B138" s="19" t="s">
        <v>31</v>
      </c>
      <c r="C138" s="43" t="s">
        <v>162</v>
      </c>
      <c r="D138" s="19" t="s">
        <v>156</v>
      </c>
      <c r="E138" s="44"/>
    </row>
    <row r="139" spans="1:5" s="32" customFormat="1" ht="32.25" customHeight="1" hidden="1">
      <c r="A139" s="38" t="s">
        <v>62</v>
      </c>
      <c r="B139" s="41" t="s">
        <v>61</v>
      </c>
      <c r="C139" s="40"/>
      <c r="D139" s="41"/>
      <c r="E139" s="42"/>
    </row>
    <row r="140" spans="1:5" s="32" customFormat="1" ht="23.25" customHeight="1" hidden="1">
      <c r="A140" s="16" t="s">
        <v>163</v>
      </c>
      <c r="B140" s="41" t="s">
        <v>54</v>
      </c>
      <c r="C140" s="40"/>
      <c r="D140" s="41"/>
      <c r="E140" s="42"/>
    </row>
    <row r="141" spans="1:5" s="32" customFormat="1" ht="39.75" customHeight="1" hidden="1">
      <c r="A141" s="45" t="s">
        <v>164</v>
      </c>
      <c r="B141" s="46" t="s">
        <v>54</v>
      </c>
      <c r="C141" s="47" t="s">
        <v>165</v>
      </c>
      <c r="D141" s="46"/>
      <c r="E141" s="48"/>
    </row>
    <row r="142" spans="1:5" s="32" customFormat="1" ht="33.75" customHeight="1" hidden="1">
      <c r="A142" s="45" t="s">
        <v>147</v>
      </c>
      <c r="B142" s="46" t="s">
        <v>54</v>
      </c>
      <c r="C142" s="47" t="s">
        <v>166</v>
      </c>
      <c r="D142" s="46"/>
      <c r="E142" s="48"/>
    </row>
    <row r="143" spans="1:5" s="32" customFormat="1" ht="29.25" customHeight="1" hidden="1">
      <c r="A143" s="59" t="s">
        <v>107</v>
      </c>
      <c r="B143" s="60" t="s">
        <v>54</v>
      </c>
      <c r="C143" s="61" t="s">
        <v>166</v>
      </c>
      <c r="D143" s="60" t="s">
        <v>79</v>
      </c>
      <c r="E143" s="62"/>
    </row>
    <row r="144" spans="1:5" s="32" customFormat="1" ht="18.75">
      <c r="A144" s="123" t="s">
        <v>33</v>
      </c>
      <c r="B144" s="123"/>
      <c r="C144" s="123"/>
      <c r="D144" s="123"/>
      <c r="E144" s="63">
        <f>E140+E126+E118+E95+E82+E59+E54+E10</f>
        <v>17072.309999999998</v>
      </c>
    </row>
    <row r="145" spans="1:5" s="32" customFormat="1" ht="18.75">
      <c r="A145" s="4"/>
      <c r="B145" s="4"/>
      <c r="C145" s="4"/>
      <c r="D145" s="64"/>
      <c r="E145" s="65"/>
    </row>
    <row r="146" spans="1:5" s="32" customFormat="1" ht="18.75">
      <c r="A146" s="30" t="s">
        <v>167</v>
      </c>
      <c r="B146" s="30"/>
      <c r="C146" s="30"/>
      <c r="D146" s="124" t="s">
        <v>168</v>
      </c>
      <c r="E146" s="124"/>
    </row>
    <row r="147" spans="4:5" ht="12.75">
      <c r="D147" s="3"/>
      <c r="E147" s="3"/>
    </row>
    <row r="148" spans="4:5" ht="12.75">
      <c r="D148" s="3"/>
      <c r="E148" s="3"/>
    </row>
    <row r="149" spans="4:5" ht="12.75">
      <c r="D149" s="3"/>
      <c r="E149" s="3"/>
    </row>
    <row r="150" spans="4:5" ht="12.75">
      <c r="D150" s="3"/>
      <c r="E150" s="3"/>
    </row>
    <row r="151" spans="4:5" ht="12.75">
      <c r="D151" s="3"/>
      <c r="E151" s="3"/>
    </row>
    <row r="152" spans="4:5" ht="12.75">
      <c r="D152" s="3"/>
      <c r="E152" s="3"/>
    </row>
    <row r="153" spans="4:5" ht="12.75">
      <c r="D153" s="3"/>
      <c r="E153" s="3"/>
    </row>
    <row r="154" spans="4:5" ht="12.75">
      <c r="D154" s="3"/>
      <c r="E154" s="3"/>
    </row>
    <row r="155" spans="4:5" ht="12.75">
      <c r="D155" s="3"/>
      <c r="E155" s="3"/>
    </row>
    <row r="156" spans="4:5" ht="12.75">
      <c r="D156" s="3"/>
      <c r="E156" s="3"/>
    </row>
    <row r="157" spans="4:5" ht="12.75">
      <c r="D157" s="3"/>
      <c r="E157" s="3"/>
    </row>
    <row r="158" spans="4:5" ht="12.75">
      <c r="D158" s="3"/>
      <c r="E158" s="3"/>
    </row>
    <row r="159" spans="4:5" ht="12.75">
      <c r="D159" s="3"/>
      <c r="E159" s="3"/>
    </row>
    <row r="160" spans="4:5" ht="12.75">
      <c r="D160" s="3"/>
      <c r="E160" s="3"/>
    </row>
    <row r="161" spans="4:5" ht="12.75">
      <c r="D161" s="3"/>
      <c r="E161" s="3"/>
    </row>
    <row r="162" spans="4:5" ht="12.75">
      <c r="D162" s="3"/>
      <c r="E162" s="3"/>
    </row>
    <row r="163" spans="4:5" ht="12.75">
      <c r="D163" s="3"/>
      <c r="E163" s="3"/>
    </row>
    <row r="164" spans="4:5" ht="12.75">
      <c r="D164" s="3"/>
      <c r="E164" s="3"/>
    </row>
    <row r="165" spans="4:5" ht="12.75">
      <c r="D165" s="3"/>
      <c r="E165" s="3"/>
    </row>
    <row r="166" spans="4:5" ht="12.75">
      <c r="D166" s="3"/>
      <c r="E166" s="3"/>
    </row>
    <row r="167" spans="4:5" ht="12.75">
      <c r="D167" s="3"/>
      <c r="E167" s="3"/>
    </row>
    <row r="168" spans="4:5" ht="12.75">
      <c r="D168" s="3"/>
      <c r="E168" s="3"/>
    </row>
    <row r="169" spans="4:5" ht="12.75">
      <c r="D169" s="3"/>
      <c r="E169" s="3"/>
    </row>
    <row r="170" spans="4:5" ht="12.75">
      <c r="D170" s="3"/>
      <c r="E170" s="3"/>
    </row>
    <row r="171" spans="4:5" ht="12.75">
      <c r="D171" s="3"/>
      <c r="E171" s="3"/>
    </row>
    <row r="172" spans="4:5" ht="12.75">
      <c r="D172" s="3"/>
      <c r="E172" s="3"/>
    </row>
    <row r="173" spans="4:5" ht="12.75">
      <c r="D173" s="3"/>
      <c r="E173" s="3"/>
    </row>
    <row r="174" spans="4:5" ht="12.75">
      <c r="D174" s="3"/>
      <c r="E174" s="3"/>
    </row>
    <row r="175" spans="4:5" ht="12.75">
      <c r="D175" s="3"/>
      <c r="E175" s="3"/>
    </row>
    <row r="176" spans="4:5" ht="12.75">
      <c r="D176" s="3"/>
      <c r="E176" s="3"/>
    </row>
    <row r="177" spans="4:5" ht="12.75">
      <c r="D177" s="3"/>
      <c r="E177" s="3"/>
    </row>
    <row r="178" spans="4:5" ht="12.75">
      <c r="D178" s="3"/>
      <c r="E178" s="3"/>
    </row>
    <row r="179" spans="4:5" ht="12.75">
      <c r="D179" s="3"/>
      <c r="E179" s="3"/>
    </row>
    <row r="180" spans="4:5" ht="12.75">
      <c r="D180" s="3"/>
      <c r="E180" s="3"/>
    </row>
    <row r="181" spans="4:5" ht="12.75">
      <c r="D181" s="3"/>
      <c r="E181" s="3"/>
    </row>
    <row r="182" spans="4:5" ht="12.75">
      <c r="D182" s="3"/>
      <c r="E182" s="3"/>
    </row>
    <row r="183" spans="4:5" ht="12.75">
      <c r="D183" s="3"/>
      <c r="E183" s="3"/>
    </row>
    <row r="184" spans="4:5" ht="12.75">
      <c r="D184" s="3"/>
      <c r="E184" s="3"/>
    </row>
    <row r="185" spans="4:5" ht="12.75">
      <c r="D185" s="3"/>
      <c r="E185" s="3"/>
    </row>
    <row r="186" spans="4:5" ht="12.75">
      <c r="D186" s="3"/>
      <c r="E186" s="3"/>
    </row>
    <row r="187" spans="4:5" ht="12.75">
      <c r="D187" s="3"/>
      <c r="E187" s="3"/>
    </row>
    <row r="188" spans="4:5" ht="12.75">
      <c r="D188" s="3"/>
      <c r="E188" s="3"/>
    </row>
    <row r="189" spans="4:5" ht="12.75">
      <c r="D189" s="3"/>
      <c r="E189" s="3"/>
    </row>
    <row r="190" spans="4:5" ht="12.75">
      <c r="D190" s="3"/>
      <c r="E190" s="3"/>
    </row>
    <row r="191" spans="4:5" ht="12.75">
      <c r="D191" s="3"/>
      <c r="E191" s="3"/>
    </row>
    <row r="192" spans="4:5" ht="12.75">
      <c r="D192" s="3"/>
      <c r="E192" s="3"/>
    </row>
    <row r="193" spans="4:5" ht="12.75">
      <c r="D193" s="3"/>
      <c r="E193" s="3"/>
    </row>
    <row r="194" spans="4:5" ht="12.75">
      <c r="D194" s="3"/>
      <c r="E194" s="3"/>
    </row>
    <row r="195" spans="4:5" ht="12.75">
      <c r="D195" s="3"/>
      <c r="E195" s="3"/>
    </row>
    <row r="196" spans="4:5" ht="12.75">
      <c r="D196" s="3"/>
      <c r="E196" s="3"/>
    </row>
    <row r="197" spans="4:5" ht="12.75">
      <c r="D197" s="3"/>
      <c r="E197" s="3"/>
    </row>
    <row r="198" spans="4:5" ht="12.75">
      <c r="D198" s="3"/>
      <c r="E198" s="3"/>
    </row>
    <row r="199" spans="4:5" ht="12.75">
      <c r="D199" s="3"/>
      <c r="E199" s="3"/>
    </row>
    <row r="200" spans="4:5" ht="12.75">
      <c r="D200" s="3"/>
      <c r="E200" s="3"/>
    </row>
    <row r="201" spans="4:5" ht="12.75">
      <c r="D201" s="3"/>
      <c r="E201" s="3"/>
    </row>
    <row r="202" spans="4:5" ht="12.75">
      <c r="D202" s="3"/>
      <c r="E202" s="3"/>
    </row>
    <row r="203" spans="4:5" ht="12.75">
      <c r="D203" s="3"/>
      <c r="E203" s="3"/>
    </row>
    <row r="204" spans="4:5" ht="12.75">
      <c r="D204" s="3"/>
      <c r="E204" s="3"/>
    </row>
    <row r="205" spans="4:5" ht="12.75">
      <c r="D205" s="3"/>
      <c r="E205" s="3"/>
    </row>
    <row r="206" spans="4:5" ht="12.75">
      <c r="D206" s="3"/>
      <c r="E206" s="3"/>
    </row>
    <row r="207" spans="4:5" ht="12.75">
      <c r="D207" s="3"/>
      <c r="E207" s="3"/>
    </row>
    <row r="208" spans="4:5" ht="12.75">
      <c r="D208" s="3"/>
      <c r="E208" s="3"/>
    </row>
    <row r="209" spans="4:5" ht="12.75">
      <c r="D209" s="3"/>
      <c r="E209" s="3"/>
    </row>
    <row r="210" spans="4:5" ht="12.75">
      <c r="D210" s="3"/>
      <c r="E210" s="3"/>
    </row>
    <row r="211" spans="4:5" ht="12.75">
      <c r="D211" s="3"/>
      <c r="E211" s="3"/>
    </row>
    <row r="212" spans="4:5" ht="12.75">
      <c r="D212" s="3"/>
      <c r="E212" s="3"/>
    </row>
    <row r="213" spans="4:5" ht="12.75">
      <c r="D213" s="3"/>
      <c r="E213" s="3"/>
    </row>
    <row r="214" spans="4:5" ht="12.75">
      <c r="D214" s="3"/>
      <c r="E214" s="3"/>
    </row>
    <row r="215" spans="4:5" ht="12.75">
      <c r="D215" s="3"/>
      <c r="E215" s="3"/>
    </row>
    <row r="216" spans="4:5" ht="12.75">
      <c r="D216" s="3"/>
      <c r="E216" s="3"/>
    </row>
    <row r="217" spans="4:5" ht="12.75">
      <c r="D217" s="3"/>
      <c r="E217" s="3"/>
    </row>
    <row r="218" spans="4:5" ht="12.75">
      <c r="D218" s="3"/>
      <c r="E218" s="3"/>
    </row>
    <row r="219" spans="4:5" ht="12.75">
      <c r="D219" s="3"/>
      <c r="E219" s="3"/>
    </row>
    <row r="220" spans="4:5" ht="12.75">
      <c r="D220" s="3"/>
      <c r="E220" s="3"/>
    </row>
    <row r="221" spans="4:5" ht="12.75">
      <c r="D221" s="3"/>
      <c r="E221" s="3"/>
    </row>
    <row r="222" spans="4:5" ht="12.75">
      <c r="D222" s="3"/>
      <c r="E222" s="3"/>
    </row>
    <row r="223" spans="4:5" ht="12.75">
      <c r="D223" s="3"/>
      <c r="E223" s="3"/>
    </row>
    <row r="224" spans="4:5" ht="12.75">
      <c r="D224" s="3"/>
      <c r="E224" s="3"/>
    </row>
    <row r="225" spans="4:5" ht="12.75">
      <c r="D225" s="3"/>
      <c r="E225" s="3"/>
    </row>
    <row r="226" spans="4:5" ht="12.75">
      <c r="D226" s="3"/>
      <c r="E226" s="3"/>
    </row>
    <row r="227" spans="4:5" ht="12.75">
      <c r="D227" s="3"/>
      <c r="E227" s="3"/>
    </row>
    <row r="228" spans="4:5" ht="12.75">
      <c r="D228" s="3"/>
      <c r="E228" s="3"/>
    </row>
    <row r="229" spans="4:5" ht="12.75">
      <c r="D229" s="3"/>
      <c r="E229" s="3"/>
    </row>
    <row r="230" spans="4:5" ht="12.75">
      <c r="D230" s="3"/>
      <c r="E230" s="3"/>
    </row>
    <row r="231" spans="4:5" ht="12.75">
      <c r="D231" s="3"/>
      <c r="E231" s="3"/>
    </row>
    <row r="232" spans="4:5" ht="12.75">
      <c r="D232" s="3"/>
      <c r="E232" s="3"/>
    </row>
    <row r="233" spans="4:5" ht="12.75">
      <c r="D233" s="3"/>
      <c r="E233" s="3"/>
    </row>
    <row r="234" spans="4:5" ht="12.75">
      <c r="D234" s="3"/>
      <c r="E234" s="3"/>
    </row>
    <row r="235" spans="4:5" ht="12.75">
      <c r="D235" s="3"/>
      <c r="E235" s="3"/>
    </row>
    <row r="236" spans="4:5" ht="12.75">
      <c r="D236" s="3"/>
      <c r="E236" s="3"/>
    </row>
    <row r="237" spans="4:5" ht="12.75">
      <c r="D237" s="3"/>
      <c r="E237" s="3"/>
    </row>
    <row r="238" spans="4:5" ht="12.75">
      <c r="D238" s="3"/>
      <c r="E238" s="3"/>
    </row>
    <row r="239" spans="4:5" ht="12.75">
      <c r="D239" s="3"/>
      <c r="E239" s="3"/>
    </row>
    <row r="240" spans="4:5" ht="12.75">
      <c r="D240" s="3"/>
      <c r="E240" s="3"/>
    </row>
    <row r="241" spans="4:5" ht="12.75">
      <c r="D241" s="3"/>
      <c r="E241" s="3"/>
    </row>
    <row r="242" spans="4:5" ht="12.75">
      <c r="D242" s="3"/>
      <c r="E242" s="3"/>
    </row>
    <row r="243" spans="4:5" ht="12.75">
      <c r="D243" s="3"/>
      <c r="E243" s="3"/>
    </row>
    <row r="244" spans="4:5" ht="12.75">
      <c r="D244" s="3"/>
      <c r="E244" s="3"/>
    </row>
    <row r="245" spans="4:5" ht="12.75">
      <c r="D245" s="3"/>
      <c r="E245" s="3"/>
    </row>
    <row r="246" spans="4:5" ht="12.75">
      <c r="D246" s="3"/>
      <c r="E246" s="3"/>
    </row>
    <row r="247" spans="4:5" ht="12.75">
      <c r="D247" s="3"/>
      <c r="E247" s="3"/>
    </row>
    <row r="248" spans="4:5" ht="12.75">
      <c r="D248" s="3"/>
      <c r="E248" s="3"/>
    </row>
    <row r="249" spans="4:5" ht="12.75">
      <c r="D249" s="3"/>
      <c r="E249" s="3"/>
    </row>
    <row r="250" spans="4:5" ht="12.75">
      <c r="D250" s="3"/>
      <c r="E250" s="3"/>
    </row>
    <row r="251" spans="4:5" ht="12.75">
      <c r="D251" s="3"/>
      <c r="E251" s="3"/>
    </row>
    <row r="252" spans="4:5" ht="12.75">
      <c r="D252" s="3"/>
      <c r="E252" s="3"/>
    </row>
    <row r="253" spans="4:5" ht="12.75">
      <c r="D253" s="3"/>
      <c r="E253" s="3"/>
    </row>
    <row r="254" spans="4:5" ht="12.75">
      <c r="D254" s="3"/>
      <c r="E254" s="3"/>
    </row>
    <row r="255" spans="4:5" ht="12.75">
      <c r="D255" s="3"/>
      <c r="E255" s="3"/>
    </row>
    <row r="256" spans="4:5" ht="12.75">
      <c r="D256" s="3"/>
      <c r="E256" s="3"/>
    </row>
    <row r="257" spans="4:5" ht="12.75">
      <c r="D257" s="3"/>
      <c r="E257" s="3"/>
    </row>
    <row r="258" spans="4:5" ht="12.75">
      <c r="D258" s="3"/>
      <c r="E258" s="3"/>
    </row>
  </sheetData>
  <sheetProtection/>
  <mergeCells count="8">
    <mergeCell ref="A144:D144"/>
    <mergeCell ref="D146:E146"/>
    <mergeCell ref="D1:E1"/>
    <mergeCell ref="A2:E2"/>
    <mergeCell ref="A3:E3"/>
    <mergeCell ref="A4:E4"/>
    <mergeCell ref="A5:E5"/>
    <mergeCell ref="A7:E7"/>
  </mergeCells>
  <printOptions/>
  <pageMargins left="1.1811023622047245" right="0" top="0" bottom="0" header="0.3937007874015748" footer="0.3937007874015748"/>
  <pageSetup fitToHeight="2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9"/>
  <sheetViews>
    <sheetView tabSelected="1" zoomScalePageLayoutView="0" workbookViewId="0" topLeftCell="B1">
      <selection activeCell="D129" sqref="D129"/>
    </sheetView>
  </sheetViews>
  <sheetFormatPr defaultColWidth="9.00390625" defaultRowHeight="12.75"/>
  <cols>
    <col min="1" max="1" width="100.625" style="0" customWidth="1"/>
    <col min="2" max="2" width="11.875" style="0" customWidth="1"/>
    <col min="3" max="3" width="11.625" style="0" customWidth="1"/>
    <col min="4" max="4" width="29.625" style="0" customWidth="1"/>
    <col min="5" max="5" width="15.00390625" style="0" customWidth="1"/>
    <col min="6" max="6" width="32.00390625" style="0" customWidth="1"/>
  </cols>
  <sheetData>
    <row r="1" spans="1:6" s="32" customFormat="1" ht="18.75">
      <c r="A1" s="4"/>
      <c r="B1" s="4"/>
      <c r="C1" s="4"/>
      <c r="D1" s="4"/>
      <c r="E1" s="120" t="s">
        <v>211</v>
      </c>
      <c r="F1" s="120"/>
    </row>
    <row r="2" spans="1:6" s="32" customFormat="1" ht="18.75">
      <c r="A2" s="120" t="s">
        <v>63</v>
      </c>
      <c r="B2" s="120"/>
      <c r="C2" s="120"/>
      <c r="D2" s="120"/>
      <c r="E2" s="120"/>
      <c r="F2" s="120"/>
    </row>
    <row r="3" spans="1:6" s="32" customFormat="1" ht="18.75">
      <c r="A3" s="120" t="s">
        <v>0</v>
      </c>
      <c r="B3" s="120"/>
      <c r="C3" s="120"/>
      <c r="D3" s="120"/>
      <c r="E3" s="120"/>
      <c r="F3" s="120"/>
    </row>
    <row r="4" spans="1:6" s="32" customFormat="1" ht="18.75">
      <c r="A4" s="120" t="s">
        <v>53</v>
      </c>
      <c r="B4" s="120"/>
      <c r="C4" s="121"/>
      <c r="D4" s="121"/>
      <c r="E4" s="121"/>
      <c r="F4" s="121"/>
    </row>
    <row r="5" spans="1:6" s="32" customFormat="1" ht="18.75">
      <c r="A5" s="126" t="s">
        <v>332</v>
      </c>
      <c r="B5" s="126"/>
      <c r="C5" s="121"/>
      <c r="D5" s="121"/>
      <c r="E5" s="121"/>
      <c r="F5" s="121"/>
    </row>
    <row r="6" spans="1:6" s="32" customFormat="1" ht="18.75">
      <c r="A6" s="6"/>
      <c r="B6" s="6"/>
      <c r="C6" s="6"/>
      <c r="D6" s="6"/>
      <c r="E6" s="6"/>
      <c r="F6" s="6"/>
    </row>
    <row r="7" spans="1:6" s="32" customFormat="1" ht="41.25" customHeight="1">
      <c r="A7" s="127" t="s">
        <v>212</v>
      </c>
      <c r="B7" s="127"/>
      <c r="C7" s="127"/>
      <c r="D7" s="127"/>
      <c r="E7" s="127"/>
      <c r="F7" s="127"/>
    </row>
    <row r="8" spans="1:6" s="32" customFormat="1" ht="19.5" thickBot="1">
      <c r="A8" s="6"/>
      <c r="B8" s="6"/>
      <c r="C8" s="6"/>
      <c r="D8" s="6"/>
      <c r="E8" s="6"/>
      <c r="F8" s="87" t="s">
        <v>46</v>
      </c>
    </row>
    <row r="9" spans="1:6" s="32" customFormat="1" ht="56.25">
      <c r="A9" s="88" t="s">
        <v>1</v>
      </c>
      <c r="B9" s="89" t="s">
        <v>169</v>
      </c>
      <c r="C9" s="90" t="s">
        <v>2</v>
      </c>
      <c r="D9" s="90" t="s">
        <v>64</v>
      </c>
      <c r="E9" s="90" t="s">
        <v>65</v>
      </c>
      <c r="F9" s="91" t="s">
        <v>191</v>
      </c>
    </row>
    <row r="10" spans="1:6" s="32" customFormat="1" ht="37.5">
      <c r="A10" s="92" t="s">
        <v>170</v>
      </c>
      <c r="B10" s="93" t="s">
        <v>171</v>
      </c>
      <c r="C10" s="94"/>
      <c r="D10" s="94"/>
      <c r="E10" s="94"/>
      <c r="F10" s="95"/>
    </row>
    <row r="11" spans="1:6" s="32" customFormat="1" ht="18.75">
      <c r="A11" s="13" t="s">
        <v>3</v>
      </c>
      <c r="B11" s="93" t="s">
        <v>171</v>
      </c>
      <c r="C11" s="14" t="s">
        <v>4</v>
      </c>
      <c r="D11" s="14"/>
      <c r="E11" s="14"/>
      <c r="F11" s="96">
        <f>F12+F16+F22+F26+F31+F35</f>
        <v>4393.349999999999</v>
      </c>
    </row>
    <row r="12" spans="1:6" s="32" customFormat="1" ht="39">
      <c r="A12" s="38" t="s">
        <v>5</v>
      </c>
      <c r="B12" s="93" t="s">
        <v>171</v>
      </c>
      <c r="C12" s="39" t="s">
        <v>6</v>
      </c>
      <c r="D12" s="41"/>
      <c r="E12" s="41"/>
      <c r="F12" s="97">
        <f>F14</f>
        <v>692.28</v>
      </c>
    </row>
    <row r="13" spans="1:6" s="32" customFormat="1" ht="18.75">
      <c r="A13" s="16" t="s">
        <v>68</v>
      </c>
      <c r="B13" s="93" t="s">
        <v>171</v>
      </c>
      <c r="C13" s="17" t="s">
        <v>6</v>
      </c>
      <c r="D13" s="19" t="s">
        <v>69</v>
      </c>
      <c r="E13" s="19"/>
      <c r="F13" s="98">
        <f>F14</f>
        <v>692.28</v>
      </c>
    </row>
    <row r="14" spans="1:6" s="32" customFormat="1" ht="18.75">
      <c r="A14" s="45" t="s">
        <v>70</v>
      </c>
      <c r="B14" s="93" t="s">
        <v>171</v>
      </c>
      <c r="C14" s="46" t="s">
        <v>6</v>
      </c>
      <c r="D14" s="46" t="s">
        <v>71</v>
      </c>
      <c r="E14" s="46"/>
      <c r="F14" s="99">
        <f>F15</f>
        <v>692.28</v>
      </c>
    </row>
    <row r="15" spans="1:6" s="32" customFormat="1" ht="56.25">
      <c r="A15" s="45" t="s">
        <v>72</v>
      </c>
      <c r="B15" s="93" t="s">
        <v>171</v>
      </c>
      <c r="C15" s="46" t="s">
        <v>6</v>
      </c>
      <c r="D15" s="46" t="s">
        <v>71</v>
      </c>
      <c r="E15" s="46" t="s">
        <v>73</v>
      </c>
      <c r="F15" s="99">
        <v>692.28</v>
      </c>
    </row>
    <row r="16" spans="1:6" s="32" customFormat="1" ht="39">
      <c r="A16" s="38" t="s">
        <v>74</v>
      </c>
      <c r="B16" s="93" t="s">
        <v>171</v>
      </c>
      <c r="C16" s="41" t="s">
        <v>8</v>
      </c>
      <c r="D16" s="41"/>
      <c r="E16" s="41"/>
      <c r="F16" s="97">
        <f>F19+F20+F21</f>
        <v>3264.84</v>
      </c>
    </row>
    <row r="17" spans="1:6" s="32" customFormat="1" ht="18.75">
      <c r="A17" s="16" t="s">
        <v>75</v>
      </c>
      <c r="B17" s="93" t="s">
        <v>171</v>
      </c>
      <c r="C17" s="19" t="s">
        <v>8</v>
      </c>
      <c r="D17" s="19" t="s">
        <v>76</v>
      </c>
      <c r="E17" s="19"/>
      <c r="F17" s="98">
        <f>F16</f>
        <v>3264.84</v>
      </c>
    </row>
    <row r="18" spans="1:6" s="32" customFormat="1" ht="18.75">
      <c r="A18" s="45" t="s">
        <v>194</v>
      </c>
      <c r="B18" s="93" t="s">
        <v>171</v>
      </c>
      <c r="C18" s="46" t="s">
        <v>8</v>
      </c>
      <c r="D18" s="46" t="s">
        <v>77</v>
      </c>
      <c r="E18" s="46"/>
      <c r="F18" s="99">
        <f>F16</f>
        <v>3264.84</v>
      </c>
    </row>
    <row r="19" spans="1:6" s="32" customFormat="1" ht="56.25">
      <c r="A19" s="45" t="s">
        <v>72</v>
      </c>
      <c r="B19" s="93" t="s">
        <v>171</v>
      </c>
      <c r="C19" s="46" t="s">
        <v>8</v>
      </c>
      <c r="D19" s="46" t="s">
        <v>77</v>
      </c>
      <c r="E19" s="46" t="s">
        <v>73</v>
      </c>
      <c r="F19" s="48">
        <v>2855.33</v>
      </c>
    </row>
    <row r="20" spans="1:6" s="32" customFormat="1" ht="18.75">
      <c r="A20" s="45" t="s">
        <v>78</v>
      </c>
      <c r="B20" s="93" t="s">
        <v>171</v>
      </c>
      <c r="C20" s="46" t="s">
        <v>8</v>
      </c>
      <c r="D20" s="46" t="s">
        <v>77</v>
      </c>
      <c r="E20" s="46" t="s">
        <v>79</v>
      </c>
      <c r="F20" s="48">
        <v>364.75</v>
      </c>
    </row>
    <row r="21" spans="1:6" s="32" customFormat="1" ht="18.75">
      <c r="A21" s="45" t="s">
        <v>80</v>
      </c>
      <c r="B21" s="93" t="s">
        <v>171</v>
      </c>
      <c r="C21" s="46" t="s">
        <v>8</v>
      </c>
      <c r="D21" s="46" t="s">
        <v>77</v>
      </c>
      <c r="E21" s="46" t="s">
        <v>81</v>
      </c>
      <c r="F21" s="48">
        <v>44.76</v>
      </c>
    </row>
    <row r="22" spans="1:6" s="32" customFormat="1" ht="39">
      <c r="A22" s="38" t="s">
        <v>51</v>
      </c>
      <c r="B22" s="93" t="s">
        <v>171</v>
      </c>
      <c r="C22" s="41" t="s">
        <v>52</v>
      </c>
      <c r="D22" s="46"/>
      <c r="E22" s="46"/>
      <c r="F22" s="97">
        <v>24.81</v>
      </c>
    </row>
    <row r="23" spans="1:6" s="32" customFormat="1" ht="18.75">
      <c r="A23" s="16" t="s">
        <v>195</v>
      </c>
      <c r="B23" s="93" t="s">
        <v>171</v>
      </c>
      <c r="C23" s="19" t="s">
        <v>52</v>
      </c>
      <c r="D23" s="19" t="s">
        <v>82</v>
      </c>
      <c r="E23" s="46"/>
      <c r="F23" s="98">
        <f>F22</f>
        <v>24.81</v>
      </c>
    </row>
    <row r="24" spans="1:6" s="32" customFormat="1" ht="18.75">
      <c r="A24" s="45" t="s">
        <v>83</v>
      </c>
      <c r="B24" s="93" t="s">
        <v>171</v>
      </c>
      <c r="C24" s="46" t="s">
        <v>52</v>
      </c>
      <c r="D24" s="46" t="s">
        <v>84</v>
      </c>
      <c r="E24" s="46"/>
      <c r="F24" s="99">
        <f>F22</f>
        <v>24.81</v>
      </c>
    </row>
    <row r="25" spans="1:6" s="32" customFormat="1" ht="18.75">
      <c r="A25" s="45" t="s">
        <v>85</v>
      </c>
      <c r="B25" s="93" t="s">
        <v>171</v>
      </c>
      <c r="C25" s="46" t="s">
        <v>52</v>
      </c>
      <c r="D25" s="46" t="s">
        <v>84</v>
      </c>
      <c r="E25" s="46" t="s">
        <v>86</v>
      </c>
      <c r="F25" s="99">
        <f>F22</f>
        <v>24.81</v>
      </c>
    </row>
    <row r="26" spans="1:6" s="100" customFormat="1" ht="18.75">
      <c r="A26" s="13" t="s">
        <v>42</v>
      </c>
      <c r="B26" s="93" t="s">
        <v>171</v>
      </c>
      <c r="C26" s="14" t="s">
        <v>41</v>
      </c>
      <c r="D26" s="14"/>
      <c r="E26" s="14"/>
      <c r="F26" s="96">
        <f>F27+F29</f>
        <v>189.6</v>
      </c>
    </row>
    <row r="27" spans="1:6" s="32" customFormat="1" ht="18.75">
      <c r="A27" s="45" t="s">
        <v>190</v>
      </c>
      <c r="B27" s="93" t="s">
        <v>171</v>
      </c>
      <c r="C27" s="46" t="s">
        <v>41</v>
      </c>
      <c r="D27" s="46" t="s">
        <v>188</v>
      </c>
      <c r="E27" s="46"/>
      <c r="F27" s="99">
        <f>F28</f>
        <v>94.8</v>
      </c>
    </row>
    <row r="28" spans="1:6" s="32" customFormat="1" ht="18.75">
      <c r="A28" s="45" t="s">
        <v>205</v>
      </c>
      <c r="B28" s="93" t="s">
        <v>171</v>
      </c>
      <c r="C28" s="46" t="s">
        <v>41</v>
      </c>
      <c r="D28" s="46" t="s">
        <v>188</v>
      </c>
      <c r="E28" s="46" t="s">
        <v>81</v>
      </c>
      <c r="F28" s="99">
        <v>94.8</v>
      </c>
    </row>
    <row r="29" spans="1:6" s="32" customFormat="1" ht="18.75">
      <c r="A29" s="45" t="s">
        <v>197</v>
      </c>
      <c r="B29" s="93" t="s">
        <v>171</v>
      </c>
      <c r="C29" s="46" t="s">
        <v>41</v>
      </c>
      <c r="D29" s="46" t="s">
        <v>189</v>
      </c>
      <c r="E29" s="46"/>
      <c r="F29" s="99">
        <f>F30</f>
        <v>94.8</v>
      </c>
    </row>
    <row r="30" spans="1:6" s="32" customFormat="1" ht="18.75">
      <c r="A30" s="45" t="s">
        <v>80</v>
      </c>
      <c r="B30" s="93" t="s">
        <v>171</v>
      </c>
      <c r="C30" s="46" t="s">
        <v>41</v>
      </c>
      <c r="D30" s="46" t="s">
        <v>189</v>
      </c>
      <c r="E30" s="46" t="s">
        <v>81</v>
      </c>
      <c r="F30" s="99">
        <v>94.8</v>
      </c>
    </row>
    <row r="31" spans="1:6" s="32" customFormat="1" ht="19.5">
      <c r="A31" s="38" t="s">
        <v>50</v>
      </c>
      <c r="B31" s="93" t="s">
        <v>171</v>
      </c>
      <c r="C31" s="41" t="s">
        <v>49</v>
      </c>
      <c r="D31" s="41"/>
      <c r="E31" s="41"/>
      <c r="F31" s="97">
        <f>F34</f>
        <v>3.07</v>
      </c>
    </row>
    <row r="32" spans="1:6" s="32" customFormat="1" ht="18.75">
      <c r="A32" s="16" t="s">
        <v>89</v>
      </c>
      <c r="B32" s="93" t="s">
        <v>171</v>
      </c>
      <c r="C32" s="19" t="s">
        <v>49</v>
      </c>
      <c r="D32" s="19" t="s">
        <v>90</v>
      </c>
      <c r="E32" s="19"/>
      <c r="F32" s="98">
        <f>F31</f>
        <v>3.07</v>
      </c>
    </row>
    <row r="33" spans="1:6" s="32" customFormat="1" ht="18.75">
      <c r="A33" s="45" t="s">
        <v>91</v>
      </c>
      <c r="B33" s="93" t="s">
        <v>171</v>
      </c>
      <c r="C33" s="46" t="s">
        <v>49</v>
      </c>
      <c r="D33" s="46" t="s">
        <v>92</v>
      </c>
      <c r="E33" s="46"/>
      <c r="F33" s="99">
        <f>F31</f>
        <v>3.07</v>
      </c>
    </row>
    <row r="34" spans="1:6" s="32" customFormat="1" ht="18.75">
      <c r="A34" s="45" t="s">
        <v>80</v>
      </c>
      <c r="B34" s="93" t="s">
        <v>171</v>
      </c>
      <c r="C34" s="46" t="s">
        <v>49</v>
      </c>
      <c r="D34" s="46" t="s">
        <v>92</v>
      </c>
      <c r="E34" s="46" t="s">
        <v>81</v>
      </c>
      <c r="F34" s="99">
        <v>3.07</v>
      </c>
    </row>
    <row r="35" spans="1:6" s="32" customFormat="1" ht="19.5">
      <c r="A35" s="38" t="s">
        <v>9</v>
      </c>
      <c r="B35" s="93" t="s">
        <v>171</v>
      </c>
      <c r="C35" s="41" t="s">
        <v>36</v>
      </c>
      <c r="D35" s="41"/>
      <c r="E35" s="41"/>
      <c r="F35" s="97">
        <f>F36+F50</f>
        <v>218.75</v>
      </c>
    </row>
    <row r="36" spans="1:6" s="32" customFormat="1" ht="19.5">
      <c r="A36" s="38" t="s">
        <v>66</v>
      </c>
      <c r="B36" s="93" t="s">
        <v>171</v>
      </c>
      <c r="C36" s="41" t="s">
        <v>36</v>
      </c>
      <c r="D36" s="41" t="s">
        <v>67</v>
      </c>
      <c r="E36" s="41"/>
      <c r="F36" s="97">
        <f>F39+F42</f>
        <v>103.7</v>
      </c>
    </row>
    <row r="37" spans="1:6" s="32" customFormat="1" ht="56.25">
      <c r="A37" s="16" t="s">
        <v>206</v>
      </c>
      <c r="B37" s="93" t="s">
        <v>171</v>
      </c>
      <c r="C37" s="19" t="s">
        <v>36</v>
      </c>
      <c r="D37" s="19" t="s">
        <v>76</v>
      </c>
      <c r="E37" s="19"/>
      <c r="F37" s="98">
        <f>F39</f>
        <v>64.9</v>
      </c>
    </row>
    <row r="38" spans="1:6" s="32" customFormat="1" ht="37.5">
      <c r="A38" s="45" t="s">
        <v>207</v>
      </c>
      <c r="B38" s="93" t="s">
        <v>171</v>
      </c>
      <c r="C38" s="46" t="s">
        <v>36</v>
      </c>
      <c r="D38" s="46" t="s">
        <v>93</v>
      </c>
      <c r="E38" s="46"/>
      <c r="F38" s="99">
        <f>F39</f>
        <v>64.9</v>
      </c>
    </row>
    <row r="39" spans="1:6" s="32" customFormat="1" ht="18.75">
      <c r="A39" s="45" t="s">
        <v>78</v>
      </c>
      <c r="B39" s="93" t="s">
        <v>171</v>
      </c>
      <c r="C39" s="46" t="s">
        <v>36</v>
      </c>
      <c r="D39" s="46" t="s">
        <v>93</v>
      </c>
      <c r="E39" s="46" t="s">
        <v>79</v>
      </c>
      <c r="F39" s="99">
        <v>64.9</v>
      </c>
    </row>
    <row r="40" spans="1:6" s="32" customFormat="1" ht="45.75" customHeight="1">
      <c r="A40" s="16" t="s">
        <v>94</v>
      </c>
      <c r="B40" s="93" t="s">
        <v>171</v>
      </c>
      <c r="C40" s="19" t="s">
        <v>36</v>
      </c>
      <c r="D40" s="19" t="s">
        <v>95</v>
      </c>
      <c r="E40" s="19"/>
      <c r="F40" s="98">
        <v>38.8</v>
      </c>
    </row>
    <row r="41" spans="1:6" s="32" customFormat="1" ht="37.5">
      <c r="A41" s="45" t="s">
        <v>96</v>
      </c>
      <c r="B41" s="93" t="s">
        <v>171</v>
      </c>
      <c r="C41" s="46" t="s">
        <v>36</v>
      </c>
      <c r="D41" s="46" t="s">
        <v>97</v>
      </c>
      <c r="E41" s="46"/>
      <c r="F41" s="99">
        <f>F40</f>
        <v>38.8</v>
      </c>
    </row>
    <row r="42" spans="1:6" s="32" customFormat="1" ht="18.75">
      <c r="A42" s="45" t="s">
        <v>78</v>
      </c>
      <c r="B42" s="93" t="s">
        <v>171</v>
      </c>
      <c r="C42" s="46" t="s">
        <v>36</v>
      </c>
      <c r="D42" s="46" t="s">
        <v>97</v>
      </c>
      <c r="E42" s="46" t="s">
        <v>79</v>
      </c>
      <c r="F42" s="99">
        <f>F40</f>
        <v>38.8</v>
      </c>
    </row>
    <row r="43" spans="1:6" s="32" customFormat="1" ht="22.5" customHeight="1" hidden="1">
      <c r="A43" s="16" t="s">
        <v>87</v>
      </c>
      <c r="B43" s="93" t="s">
        <v>171</v>
      </c>
      <c r="C43" s="19" t="s">
        <v>36</v>
      </c>
      <c r="D43" s="19" t="s">
        <v>88</v>
      </c>
      <c r="E43" s="19"/>
      <c r="F43" s="98"/>
    </row>
    <row r="44" spans="1:6" s="32" customFormat="1" ht="12.75" customHeight="1" hidden="1">
      <c r="A44" s="45" t="s">
        <v>89</v>
      </c>
      <c r="B44" s="93" t="s">
        <v>171</v>
      </c>
      <c r="C44" s="46" t="s">
        <v>36</v>
      </c>
      <c r="D44" s="46" t="s">
        <v>90</v>
      </c>
      <c r="E44" s="46"/>
      <c r="F44" s="99"/>
    </row>
    <row r="45" spans="1:6" s="32" customFormat="1" ht="33.75" customHeight="1" hidden="1">
      <c r="A45" s="45" t="s">
        <v>98</v>
      </c>
      <c r="B45" s="93" t="s">
        <v>171</v>
      </c>
      <c r="C45" s="46" t="s">
        <v>36</v>
      </c>
      <c r="D45" s="46" t="s">
        <v>99</v>
      </c>
      <c r="E45" s="46"/>
      <c r="F45" s="99"/>
    </row>
    <row r="46" spans="1:6" s="32" customFormat="1" ht="12.75" customHeight="1" hidden="1">
      <c r="A46" s="45" t="s">
        <v>80</v>
      </c>
      <c r="B46" s="93" t="s">
        <v>171</v>
      </c>
      <c r="C46" s="46" t="s">
        <v>36</v>
      </c>
      <c r="D46" s="46" t="s">
        <v>99</v>
      </c>
      <c r="E46" s="46" t="s">
        <v>81</v>
      </c>
      <c r="F46" s="99"/>
    </row>
    <row r="47" spans="1:6" s="32" customFormat="1" ht="22.5" customHeight="1" hidden="1">
      <c r="A47" s="45" t="s">
        <v>100</v>
      </c>
      <c r="B47" s="93" t="s">
        <v>171</v>
      </c>
      <c r="C47" s="46" t="s">
        <v>36</v>
      </c>
      <c r="D47" s="46" t="s">
        <v>101</v>
      </c>
      <c r="E47" s="46"/>
      <c r="F47" s="99"/>
    </row>
    <row r="48" spans="1:6" s="32" customFormat="1" ht="45" customHeight="1" hidden="1">
      <c r="A48" s="45" t="s">
        <v>102</v>
      </c>
      <c r="B48" s="93" t="s">
        <v>171</v>
      </c>
      <c r="C48" s="46" t="s">
        <v>36</v>
      </c>
      <c r="D48" s="46" t="s">
        <v>103</v>
      </c>
      <c r="E48" s="46"/>
      <c r="F48" s="99"/>
    </row>
    <row r="49" spans="1:6" s="32" customFormat="1" ht="12.75" customHeight="1" hidden="1">
      <c r="A49" s="45" t="s">
        <v>80</v>
      </c>
      <c r="B49" s="93" t="s">
        <v>171</v>
      </c>
      <c r="C49" s="46" t="s">
        <v>36</v>
      </c>
      <c r="D49" s="46" t="s">
        <v>103</v>
      </c>
      <c r="E49" s="46" t="s">
        <v>81</v>
      </c>
      <c r="F49" s="99"/>
    </row>
    <row r="50" spans="1:6" s="32" customFormat="1" ht="18.75">
      <c r="A50" s="45" t="s">
        <v>200</v>
      </c>
      <c r="B50" s="93" t="s">
        <v>171</v>
      </c>
      <c r="C50" s="46" t="s">
        <v>36</v>
      </c>
      <c r="D50" s="46" t="s">
        <v>104</v>
      </c>
      <c r="E50" s="46"/>
      <c r="F50" s="99">
        <f>F52+F54</f>
        <v>115.05</v>
      </c>
    </row>
    <row r="51" spans="1:6" s="32" customFormat="1" ht="18.75">
      <c r="A51" s="45" t="s">
        <v>105</v>
      </c>
      <c r="B51" s="93" t="s">
        <v>171</v>
      </c>
      <c r="C51" s="46" t="s">
        <v>36</v>
      </c>
      <c r="D51" s="46" t="s">
        <v>106</v>
      </c>
      <c r="E51" s="46"/>
      <c r="F51" s="99">
        <f>F52</f>
        <v>85</v>
      </c>
    </row>
    <row r="52" spans="1:6" s="32" customFormat="1" ht="18.75">
      <c r="A52" s="45" t="s">
        <v>107</v>
      </c>
      <c r="B52" s="93" t="s">
        <v>171</v>
      </c>
      <c r="C52" s="46" t="s">
        <v>36</v>
      </c>
      <c r="D52" s="46" t="s">
        <v>106</v>
      </c>
      <c r="E52" s="46" t="s">
        <v>79</v>
      </c>
      <c r="F52" s="99">
        <v>85</v>
      </c>
    </row>
    <row r="53" spans="1:6" s="32" customFormat="1" ht="18.75">
      <c r="A53" s="45" t="s">
        <v>105</v>
      </c>
      <c r="B53" s="93" t="s">
        <v>171</v>
      </c>
      <c r="C53" s="46" t="s">
        <v>36</v>
      </c>
      <c r="D53" s="46" t="s">
        <v>106</v>
      </c>
      <c r="E53" s="46"/>
      <c r="F53" s="99">
        <f>F54</f>
        <v>30.05</v>
      </c>
    </row>
    <row r="54" spans="1:6" s="32" customFormat="1" ht="18.75">
      <c r="A54" s="45" t="s">
        <v>80</v>
      </c>
      <c r="B54" s="93" t="s">
        <v>171</v>
      </c>
      <c r="C54" s="46" t="s">
        <v>36</v>
      </c>
      <c r="D54" s="46" t="s">
        <v>106</v>
      </c>
      <c r="E54" s="46" t="s">
        <v>81</v>
      </c>
      <c r="F54" s="99">
        <v>30.05</v>
      </c>
    </row>
    <row r="55" spans="1:6" s="32" customFormat="1" ht="18.75">
      <c r="A55" s="13" t="s">
        <v>10</v>
      </c>
      <c r="B55" s="93" t="s">
        <v>171</v>
      </c>
      <c r="C55" s="14" t="s">
        <v>11</v>
      </c>
      <c r="D55" s="14"/>
      <c r="E55" s="14"/>
      <c r="F55" s="96">
        <f>F60</f>
        <v>152.9</v>
      </c>
    </row>
    <row r="56" spans="1:6" s="32" customFormat="1" ht="18.75">
      <c r="A56" s="16" t="s">
        <v>12</v>
      </c>
      <c r="B56" s="93" t="s">
        <v>171</v>
      </c>
      <c r="C56" s="19" t="s">
        <v>13</v>
      </c>
      <c r="D56" s="19"/>
      <c r="E56" s="19"/>
      <c r="F56" s="98">
        <f>F60</f>
        <v>152.9</v>
      </c>
    </row>
    <row r="57" spans="1:6" s="32" customFormat="1" ht="19.5">
      <c r="A57" s="16" t="s">
        <v>12</v>
      </c>
      <c r="B57" s="93" t="s">
        <v>171</v>
      </c>
      <c r="C57" s="41" t="s">
        <v>13</v>
      </c>
      <c r="D57" s="41" t="s">
        <v>67</v>
      </c>
      <c r="E57" s="41"/>
      <c r="F57" s="97">
        <f>F60</f>
        <v>152.9</v>
      </c>
    </row>
    <row r="58" spans="1:6" s="32" customFormat="1" ht="18.75">
      <c r="A58" s="16" t="s">
        <v>108</v>
      </c>
      <c r="B58" s="93" t="s">
        <v>171</v>
      </c>
      <c r="C58" s="19" t="s">
        <v>13</v>
      </c>
      <c r="D58" s="19" t="s">
        <v>109</v>
      </c>
      <c r="E58" s="19"/>
      <c r="F58" s="98">
        <f>F60</f>
        <v>152.9</v>
      </c>
    </row>
    <row r="59" spans="1:6" s="32" customFormat="1" ht="37.5">
      <c r="A59" s="45" t="s">
        <v>110</v>
      </c>
      <c r="B59" s="93" t="s">
        <v>171</v>
      </c>
      <c r="C59" s="46" t="s">
        <v>13</v>
      </c>
      <c r="D59" s="46" t="s">
        <v>111</v>
      </c>
      <c r="E59" s="46"/>
      <c r="F59" s="99">
        <f>F60</f>
        <v>152.9</v>
      </c>
    </row>
    <row r="60" spans="1:6" s="32" customFormat="1" ht="56.25">
      <c r="A60" s="45" t="s">
        <v>72</v>
      </c>
      <c r="B60" s="93" t="s">
        <v>171</v>
      </c>
      <c r="C60" s="46" t="s">
        <v>13</v>
      </c>
      <c r="D60" s="46" t="s">
        <v>111</v>
      </c>
      <c r="E60" s="46" t="s">
        <v>73</v>
      </c>
      <c r="F60" s="99">
        <v>152.9</v>
      </c>
    </row>
    <row r="61" spans="1:6" s="32" customFormat="1" ht="18.75">
      <c r="A61" s="13" t="s">
        <v>14</v>
      </c>
      <c r="B61" s="93" t="s">
        <v>171</v>
      </c>
      <c r="C61" s="14" t="s">
        <v>15</v>
      </c>
      <c r="D61" s="14"/>
      <c r="E61" s="14"/>
      <c r="F61" s="96">
        <f>F62</f>
        <v>366.63</v>
      </c>
    </row>
    <row r="62" spans="1:6" s="32" customFormat="1" ht="33.75" customHeight="1">
      <c r="A62" s="16" t="s">
        <v>331</v>
      </c>
      <c r="B62" s="101" t="s">
        <v>171</v>
      </c>
      <c r="C62" s="102" t="s">
        <v>16</v>
      </c>
      <c r="D62" s="19"/>
      <c r="E62" s="19"/>
      <c r="F62" s="98">
        <f>F72+F63</f>
        <v>366.63</v>
      </c>
    </row>
    <row r="63" spans="1:6" s="32" customFormat="1" ht="18.75">
      <c r="A63" s="45" t="s">
        <v>87</v>
      </c>
      <c r="B63" s="93" t="s">
        <v>171</v>
      </c>
      <c r="C63" s="19" t="s">
        <v>16</v>
      </c>
      <c r="D63" s="19" t="s">
        <v>88</v>
      </c>
      <c r="E63" s="19"/>
      <c r="F63" s="98">
        <f>F64</f>
        <v>365.63</v>
      </c>
    </row>
    <row r="64" spans="1:6" s="32" customFormat="1" ht="18.75">
      <c r="A64" s="45" t="s">
        <v>89</v>
      </c>
      <c r="B64" s="93" t="s">
        <v>171</v>
      </c>
      <c r="C64" s="19" t="s">
        <v>16</v>
      </c>
      <c r="D64" s="19" t="s">
        <v>90</v>
      </c>
      <c r="E64" s="19"/>
      <c r="F64" s="98">
        <f>F66+F68</f>
        <v>365.63</v>
      </c>
    </row>
    <row r="65" spans="1:6" s="32" customFormat="1" ht="18.75">
      <c r="A65" s="45" t="s">
        <v>176</v>
      </c>
      <c r="B65" s="93" t="s">
        <v>171</v>
      </c>
      <c r="C65" s="19" t="s">
        <v>16</v>
      </c>
      <c r="D65" s="19" t="s">
        <v>99</v>
      </c>
      <c r="E65" s="19"/>
      <c r="F65" s="98"/>
    </row>
    <row r="66" spans="1:6" s="32" customFormat="1" ht="18.75">
      <c r="A66" s="45" t="s">
        <v>178</v>
      </c>
      <c r="B66" s="93" t="s">
        <v>171</v>
      </c>
      <c r="C66" s="19" t="s">
        <v>16</v>
      </c>
      <c r="D66" s="19" t="s">
        <v>99</v>
      </c>
      <c r="E66" s="19" t="s">
        <v>79</v>
      </c>
      <c r="F66" s="98">
        <v>358.7</v>
      </c>
    </row>
    <row r="67" spans="1:6" s="32" customFormat="1" ht="18.75">
      <c r="A67" s="45" t="s">
        <v>114</v>
      </c>
      <c r="B67" s="93" t="s">
        <v>171</v>
      </c>
      <c r="C67" s="19" t="s">
        <v>16</v>
      </c>
      <c r="D67" s="19" t="s">
        <v>92</v>
      </c>
      <c r="E67" s="19"/>
      <c r="F67" s="103">
        <f>F68</f>
        <v>6.93</v>
      </c>
    </row>
    <row r="68" spans="1:6" s="32" customFormat="1" ht="25.5" customHeight="1">
      <c r="A68" s="45" t="s">
        <v>117</v>
      </c>
      <c r="B68" s="93"/>
      <c r="C68" s="19"/>
      <c r="D68" s="19" t="s">
        <v>92</v>
      </c>
      <c r="E68" s="19" t="s">
        <v>79</v>
      </c>
      <c r="F68" s="103">
        <v>6.93</v>
      </c>
    </row>
    <row r="69" spans="1:6" s="32" customFormat="1" ht="18.75">
      <c r="A69" s="16" t="s">
        <v>112</v>
      </c>
      <c r="B69" s="93" t="s">
        <v>171</v>
      </c>
      <c r="C69" s="19" t="s">
        <v>16</v>
      </c>
      <c r="D69" s="19" t="s">
        <v>113</v>
      </c>
      <c r="E69" s="19"/>
      <c r="F69" s="98">
        <f>F72</f>
        <v>1</v>
      </c>
    </row>
    <row r="70" spans="1:6" s="32" customFormat="1" ht="21.75" customHeight="1">
      <c r="A70" s="45" t="s">
        <v>114</v>
      </c>
      <c r="B70" s="93" t="s">
        <v>171</v>
      </c>
      <c r="C70" s="46" t="s">
        <v>16</v>
      </c>
      <c r="D70" s="46" t="s">
        <v>115</v>
      </c>
      <c r="E70" s="46"/>
      <c r="F70" s="99">
        <f>F72</f>
        <v>1</v>
      </c>
    </row>
    <row r="71" spans="1:6" s="32" customFormat="1" ht="18.75" customHeight="1">
      <c r="A71" s="45" t="s">
        <v>114</v>
      </c>
      <c r="B71" s="93" t="s">
        <v>171</v>
      </c>
      <c r="C71" s="46" t="s">
        <v>16</v>
      </c>
      <c r="D71" s="46" t="s">
        <v>116</v>
      </c>
      <c r="E71" s="46"/>
      <c r="F71" s="99">
        <f>F72</f>
        <v>1</v>
      </c>
    </row>
    <row r="72" spans="1:6" s="32" customFormat="1" ht="17.25" customHeight="1">
      <c r="A72" s="45" t="s">
        <v>117</v>
      </c>
      <c r="B72" s="93" t="s">
        <v>171</v>
      </c>
      <c r="C72" s="46" t="s">
        <v>16</v>
      </c>
      <c r="D72" s="46" t="s">
        <v>116</v>
      </c>
      <c r="E72" s="46" t="s">
        <v>79</v>
      </c>
      <c r="F72" s="99">
        <v>1</v>
      </c>
    </row>
    <row r="73" spans="1:6" s="32" customFormat="1" ht="18.75" customHeight="1" hidden="1">
      <c r="A73" s="45" t="s">
        <v>118</v>
      </c>
      <c r="B73" s="93" t="s">
        <v>171</v>
      </c>
      <c r="C73" s="46" t="s">
        <v>16</v>
      </c>
      <c r="D73" s="46" t="s">
        <v>90</v>
      </c>
      <c r="E73" s="46"/>
      <c r="F73" s="99">
        <f>F75</f>
        <v>0</v>
      </c>
    </row>
    <row r="74" spans="1:6" s="32" customFormat="1" ht="10.5" customHeight="1" hidden="1">
      <c r="A74" s="49" t="s">
        <v>114</v>
      </c>
      <c r="B74" s="93" t="s">
        <v>171</v>
      </c>
      <c r="C74" s="50" t="s">
        <v>16</v>
      </c>
      <c r="D74" s="50" t="s">
        <v>92</v>
      </c>
      <c r="E74" s="50"/>
      <c r="F74" s="104"/>
    </row>
    <row r="75" spans="1:6" s="32" customFormat="1" ht="11.25" customHeight="1" hidden="1">
      <c r="A75" s="49" t="s">
        <v>117</v>
      </c>
      <c r="B75" s="93" t="s">
        <v>171</v>
      </c>
      <c r="C75" s="50" t="s">
        <v>16</v>
      </c>
      <c r="D75" s="50" t="s">
        <v>92</v>
      </c>
      <c r="E75" s="50" t="s">
        <v>79</v>
      </c>
      <c r="F75" s="104"/>
    </row>
    <row r="76" spans="1:6" s="32" customFormat="1" ht="12" customHeight="1" hidden="1">
      <c r="A76" s="49" t="s">
        <v>87</v>
      </c>
      <c r="B76" s="93" t="s">
        <v>171</v>
      </c>
      <c r="C76" s="50" t="s">
        <v>16</v>
      </c>
      <c r="D76" s="51" t="s">
        <v>88</v>
      </c>
      <c r="E76" s="50"/>
      <c r="F76" s="52"/>
    </row>
    <row r="77" spans="1:6" s="32" customFormat="1" ht="13.5" customHeight="1" hidden="1">
      <c r="A77" s="49" t="s">
        <v>89</v>
      </c>
      <c r="B77" s="93" t="s">
        <v>171</v>
      </c>
      <c r="C77" s="50" t="s">
        <v>16</v>
      </c>
      <c r="D77" s="51" t="s">
        <v>90</v>
      </c>
      <c r="E77" s="50"/>
      <c r="F77" s="52"/>
    </row>
    <row r="78" spans="1:6" s="32" customFormat="1" ht="20.25" customHeight="1" hidden="1">
      <c r="A78" s="49" t="s">
        <v>176</v>
      </c>
      <c r="B78" s="93" t="s">
        <v>171</v>
      </c>
      <c r="C78" s="50" t="s">
        <v>16</v>
      </c>
      <c r="D78" s="51" t="s">
        <v>99</v>
      </c>
      <c r="E78" s="50"/>
      <c r="F78" s="52"/>
    </row>
    <row r="79" spans="1:6" s="32" customFormat="1" ht="14.25" customHeight="1" hidden="1">
      <c r="A79" s="49" t="s">
        <v>117</v>
      </c>
      <c r="B79" s="93" t="s">
        <v>171</v>
      </c>
      <c r="C79" s="50" t="s">
        <v>16</v>
      </c>
      <c r="D79" s="51" t="s">
        <v>99</v>
      </c>
      <c r="E79" s="50" t="s">
        <v>79</v>
      </c>
      <c r="F79" s="52"/>
    </row>
    <row r="80" spans="1:6" s="32" customFormat="1" ht="10.5" customHeight="1" hidden="1">
      <c r="A80" s="49" t="s">
        <v>177</v>
      </c>
      <c r="B80" s="93" t="s">
        <v>171</v>
      </c>
      <c r="C80" s="50" t="s">
        <v>16</v>
      </c>
      <c r="D80" s="51" t="s">
        <v>99</v>
      </c>
      <c r="E80" s="50" t="s">
        <v>156</v>
      </c>
      <c r="F80" s="52"/>
    </row>
    <row r="81" spans="1:6" s="32" customFormat="1" ht="12.75" customHeight="1" hidden="1">
      <c r="A81" s="49" t="s">
        <v>182</v>
      </c>
      <c r="B81" s="93" t="s">
        <v>171</v>
      </c>
      <c r="C81" s="50" t="s">
        <v>16</v>
      </c>
      <c r="D81" s="51" t="s">
        <v>179</v>
      </c>
      <c r="E81" s="50"/>
      <c r="F81" s="52"/>
    </row>
    <row r="82" spans="1:6" s="32" customFormat="1" ht="21" customHeight="1" hidden="1">
      <c r="A82" s="49" t="s">
        <v>183</v>
      </c>
      <c r="B82" s="93" t="s">
        <v>171</v>
      </c>
      <c r="C82" s="50" t="s">
        <v>16</v>
      </c>
      <c r="D82" s="51" t="s">
        <v>180</v>
      </c>
      <c r="E82" s="50"/>
      <c r="F82" s="52"/>
    </row>
    <row r="83" spans="1:6" s="32" customFormat="1" ht="15" customHeight="1" hidden="1">
      <c r="A83" s="49" t="s">
        <v>185</v>
      </c>
      <c r="B83" s="93" t="s">
        <v>171</v>
      </c>
      <c r="C83" s="50" t="s">
        <v>16</v>
      </c>
      <c r="D83" s="51" t="s">
        <v>180</v>
      </c>
      <c r="E83" s="50" t="s">
        <v>79</v>
      </c>
      <c r="F83" s="52"/>
    </row>
    <row r="84" spans="1:6" s="32" customFormat="1" ht="12.75" customHeight="1" hidden="1">
      <c r="A84" s="49" t="s">
        <v>185</v>
      </c>
      <c r="B84" s="93" t="s">
        <v>171</v>
      </c>
      <c r="C84" s="50" t="s">
        <v>16</v>
      </c>
      <c r="D84" s="51" t="s">
        <v>186</v>
      </c>
      <c r="E84" s="50" t="s">
        <v>79</v>
      </c>
      <c r="F84" s="52"/>
    </row>
    <row r="85" spans="1:6" s="32" customFormat="1" ht="19.5">
      <c r="A85" s="38" t="s">
        <v>18</v>
      </c>
      <c r="B85" s="93" t="s">
        <v>171</v>
      </c>
      <c r="C85" s="41" t="s">
        <v>17</v>
      </c>
      <c r="D85" s="41"/>
      <c r="E85" s="41"/>
      <c r="F85" s="97">
        <f>F90+F95</f>
        <v>1514.07</v>
      </c>
    </row>
    <row r="86" spans="1:6" s="32" customFormat="1" ht="19.5">
      <c r="A86" s="38" t="s">
        <v>48</v>
      </c>
      <c r="B86" s="93" t="s">
        <v>171</v>
      </c>
      <c r="C86" s="41" t="s">
        <v>47</v>
      </c>
      <c r="D86" s="41"/>
      <c r="E86" s="41"/>
      <c r="F86" s="97">
        <f>F90</f>
        <v>1494.07</v>
      </c>
    </row>
    <row r="87" spans="1:6" s="32" customFormat="1" ht="18.75">
      <c r="A87" s="16" t="s">
        <v>119</v>
      </c>
      <c r="B87" s="93" t="s">
        <v>171</v>
      </c>
      <c r="C87" s="19" t="s">
        <v>47</v>
      </c>
      <c r="D87" s="19" t="s">
        <v>120</v>
      </c>
      <c r="E87" s="19"/>
      <c r="F87" s="98">
        <f>F88</f>
        <v>1494.07</v>
      </c>
    </row>
    <row r="88" spans="1:6" s="32" customFormat="1" ht="18.75">
      <c r="A88" s="16" t="s">
        <v>121</v>
      </c>
      <c r="B88" s="93" t="s">
        <v>171</v>
      </c>
      <c r="C88" s="19" t="s">
        <v>47</v>
      </c>
      <c r="D88" s="19" t="s">
        <v>122</v>
      </c>
      <c r="E88" s="19"/>
      <c r="F88" s="98">
        <f>F90</f>
        <v>1494.07</v>
      </c>
    </row>
    <row r="89" spans="1:6" s="32" customFormat="1" ht="18.75">
      <c r="A89" s="45" t="s">
        <v>123</v>
      </c>
      <c r="B89" s="93" t="s">
        <v>171</v>
      </c>
      <c r="C89" s="46" t="s">
        <v>47</v>
      </c>
      <c r="D89" s="46" t="s">
        <v>124</v>
      </c>
      <c r="E89" s="46"/>
      <c r="F89" s="99">
        <f>F90</f>
        <v>1494.07</v>
      </c>
    </row>
    <row r="90" spans="1:6" s="32" customFormat="1" ht="23.25" customHeight="1">
      <c r="A90" s="45" t="s">
        <v>117</v>
      </c>
      <c r="B90" s="93" t="s">
        <v>171</v>
      </c>
      <c r="C90" s="46" t="s">
        <v>47</v>
      </c>
      <c r="D90" s="46" t="s">
        <v>124</v>
      </c>
      <c r="E90" s="46" t="s">
        <v>79</v>
      </c>
      <c r="F90" s="99">
        <v>1494.07</v>
      </c>
    </row>
    <row r="91" spans="1:6" s="32" customFormat="1" ht="19.5">
      <c r="A91" s="38" t="s">
        <v>19</v>
      </c>
      <c r="B91" s="93" t="s">
        <v>171</v>
      </c>
      <c r="C91" s="41" t="s">
        <v>20</v>
      </c>
      <c r="D91" s="41"/>
      <c r="E91" s="41"/>
      <c r="F91" s="97">
        <f>F95</f>
        <v>20</v>
      </c>
    </row>
    <row r="92" spans="1:6" s="32" customFormat="1" ht="18.75">
      <c r="A92" s="16" t="s">
        <v>119</v>
      </c>
      <c r="B92" s="93" t="s">
        <v>171</v>
      </c>
      <c r="C92" s="19" t="s">
        <v>20</v>
      </c>
      <c r="D92" s="19" t="s">
        <v>120</v>
      </c>
      <c r="E92" s="19"/>
      <c r="F92" s="98">
        <f>F93</f>
        <v>20</v>
      </c>
    </row>
    <row r="93" spans="1:6" s="32" customFormat="1" ht="18.75">
      <c r="A93" s="16" t="s">
        <v>125</v>
      </c>
      <c r="B93" s="93" t="s">
        <v>171</v>
      </c>
      <c r="C93" s="19" t="s">
        <v>20</v>
      </c>
      <c r="D93" s="19" t="s">
        <v>126</v>
      </c>
      <c r="E93" s="19"/>
      <c r="F93" s="98">
        <f>F95</f>
        <v>20</v>
      </c>
    </row>
    <row r="94" spans="1:6" s="32" customFormat="1" ht="18.75">
      <c r="A94" s="45" t="s">
        <v>127</v>
      </c>
      <c r="B94" s="93" t="s">
        <v>171</v>
      </c>
      <c r="C94" s="46" t="s">
        <v>20</v>
      </c>
      <c r="D94" s="46" t="s">
        <v>128</v>
      </c>
      <c r="E94" s="46"/>
      <c r="F94" s="99">
        <f>F95</f>
        <v>20</v>
      </c>
    </row>
    <row r="95" spans="1:6" s="32" customFormat="1" ht="18.75">
      <c r="A95" s="45" t="s">
        <v>78</v>
      </c>
      <c r="B95" s="93" t="s">
        <v>171</v>
      </c>
      <c r="C95" s="46" t="s">
        <v>20</v>
      </c>
      <c r="D95" s="46" t="s">
        <v>128</v>
      </c>
      <c r="E95" s="46" t="s">
        <v>79</v>
      </c>
      <c r="F95" s="99">
        <v>20</v>
      </c>
    </row>
    <row r="96" spans="1:6" s="32" customFormat="1" ht="18.75">
      <c r="A96" s="13" t="s">
        <v>21</v>
      </c>
      <c r="B96" s="93" t="s">
        <v>171</v>
      </c>
      <c r="C96" s="14" t="s">
        <v>22</v>
      </c>
      <c r="D96" s="46"/>
      <c r="E96" s="46"/>
      <c r="F96" s="96">
        <f>F97+F114</f>
        <v>6207.750000000001</v>
      </c>
    </row>
    <row r="97" spans="1:6" s="32" customFormat="1" ht="19.5">
      <c r="A97" s="38" t="s">
        <v>23</v>
      </c>
      <c r="B97" s="93" t="s">
        <v>171</v>
      </c>
      <c r="C97" s="41" t="s">
        <v>24</v>
      </c>
      <c r="D97" s="41"/>
      <c r="E97" s="41"/>
      <c r="F97" s="97">
        <f>F98</f>
        <v>5929.030000000001</v>
      </c>
    </row>
    <row r="98" spans="1:6" s="32" customFormat="1" ht="18.75">
      <c r="A98" s="16" t="s">
        <v>129</v>
      </c>
      <c r="B98" s="93" t="s">
        <v>171</v>
      </c>
      <c r="C98" s="19" t="s">
        <v>24</v>
      </c>
      <c r="D98" s="19" t="s">
        <v>130</v>
      </c>
      <c r="E98" s="19"/>
      <c r="F98" s="98">
        <f>F105+F109+F102+F107+F112</f>
        <v>5929.030000000001</v>
      </c>
    </row>
    <row r="99" spans="1:6" s="32" customFormat="1" ht="1.5" customHeight="1" hidden="1">
      <c r="A99" s="45" t="s">
        <v>131</v>
      </c>
      <c r="B99" s="93" t="s">
        <v>171</v>
      </c>
      <c r="C99" s="46" t="s">
        <v>24</v>
      </c>
      <c r="D99" s="46" t="s">
        <v>132</v>
      </c>
      <c r="E99" s="46"/>
      <c r="F99" s="99">
        <f>F100+F101</f>
        <v>0</v>
      </c>
    </row>
    <row r="100" spans="1:6" s="32" customFormat="1" ht="22.5" customHeight="1" hidden="1">
      <c r="A100" s="45" t="s">
        <v>78</v>
      </c>
      <c r="B100" s="93" t="s">
        <v>171</v>
      </c>
      <c r="C100" s="46" t="s">
        <v>24</v>
      </c>
      <c r="D100" s="46" t="s">
        <v>132</v>
      </c>
      <c r="E100" s="46" t="s">
        <v>79</v>
      </c>
      <c r="F100" s="99"/>
    </row>
    <row r="101" spans="1:6" s="32" customFormat="1" ht="12.75" customHeight="1" hidden="1">
      <c r="A101" s="45" t="s">
        <v>80</v>
      </c>
      <c r="B101" s="93" t="s">
        <v>171</v>
      </c>
      <c r="C101" s="46" t="s">
        <v>24</v>
      </c>
      <c r="D101" s="46" t="s">
        <v>132</v>
      </c>
      <c r="E101" s="46" t="s">
        <v>81</v>
      </c>
      <c r="F101" s="99"/>
    </row>
    <row r="102" spans="1:6" s="32" customFormat="1" ht="18.75">
      <c r="A102" s="45" t="s">
        <v>131</v>
      </c>
      <c r="B102" s="93" t="s">
        <v>171</v>
      </c>
      <c r="C102" s="46" t="s">
        <v>24</v>
      </c>
      <c r="D102" s="46" t="s">
        <v>132</v>
      </c>
      <c r="E102" s="46"/>
      <c r="F102" s="99">
        <f>F103+F104</f>
        <v>265.84000000000003</v>
      </c>
    </row>
    <row r="103" spans="1:6" s="32" customFormat="1" ht="18.75">
      <c r="A103" s="45" t="s">
        <v>78</v>
      </c>
      <c r="B103" s="93" t="s">
        <v>171</v>
      </c>
      <c r="C103" s="46" t="s">
        <v>24</v>
      </c>
      <c r="D103" s="46" t="s">
        <v>132</v>
      </c>
      <c r="E103" s="46" t="s">
        <v>79</v>
      </c>
      <c r="F103" s="99">
        <v>200</v>
      </c>
    </row>
    <row r="104" spans="1:6" s="32" customFormat="1" ht="18.75">
      <c r="A104" s="45" t="s">
        <v>80</v>
      </c>
      <c r="B104" s="93" t="s">
        <v>171</v>
      </c>
      <c r="C104" s="46" t="s">
        <v>24</v>
      </c>
      <c r="D104" s="46" t="s">
        <v>132</v>
      </c>
      <c r="E104" s="46" t="s">
        <v>81</v>
      </c>
      <c r="F104" s="99">
        <v>65.84</v>
      </c>
    </row>
    <row r="105" spans="1:6" s="32" customFormat="1" ht="18.75">
      <c r="A105" s="45" t="s">
        <v>133</v>
      </c>
      <c r="B105" s="93" t="s">
        <v>171</v>
      </c>
      <c r="C105" s="46" t="s">
        <v>24</v>
      </c>
      <c r="D105" s="46" t="s">
        <v>134</v>
      </c>
      <c r="E105" s="46"/>
      <c r="F105" s="99">
        <f>F106</f>
        <v>460.55</v>
      </c>
    </row>
    <row r="106" spans="1:6" s="32" customFormat="1" ht="18.75">
      <c r="A106" s="45" t="s">
        <v>78</v>
      </c>
      <c r="B106" s="93" t="s">
        <v>171</v>
      </c>
      <c r="C106" s="46" t="s">
        <v>24</v>
      </c>
      <c r="D106" s="46" t="s">
        <v>134</v>
      </c>
      <c r="E106" s="46" t="s">
        <v>79</v>
      </c>
      <c r="F106" s="99">
        <v>460.55</v>
      </c>
    </row>
    <row r="107" spans="1:6" s="32" customFormat="1" ht="18" customHeight="1">
      <c r="A107" s="45" t="s">
        <v>213</v>
      </c>
      <c r="B107" s="93" t="s">
        <v>171</v>
      </c>
      <c r="C107" s="46" t="s">
        <v>24</v>
      </c>
      <c r="D107" s="46" t="s">
        <v>138</v>
      </c>
      <c r="E107" s="46"/>
      <c r="F107" s="99">
        <f>F108</f>
        <v>5100</v>
      </c>
    </row>
    <row r="108" spans="1:6" s="32" customFormat="1" ht="20.25" customHeight="1">
      <c r="A108" s="45" t="s">
        <v>78</v>
      </c>
      <c r="B108" s="93" t="s">
        <v>171</v>
      </c>
      <c r="C108" s="46" t="s">
        <v>24</v>
      </c>
      <c r="D108" s="46" t="s">
        <v>138</v>
      </c>
      <c r="E108" s="46" t="s">
        <v>79</v>
      </c>
      <c r="F108" s="99">
        <v>5100</v>
      </c>
    </row>
    <row r="109" spans="1:6" s="32" customFormat="1" ht="18.75">
      <c r="A109" s="45" t="s">
        <v>137</v>
      </c>
      <c r="B109" s="93" t="s">
        <v>171</v>
      </c>
      <c r="C109" s="46" t="s">
        <v>24</v>
      </c>
      <c r="D109" s="46" t="s">
        <v>138</v>
      </c>
      <c r="E109" s="46"/>
      <c r="F109" s="99">
        <f>F111</f>
        <v>36.8</v>
      </c>
    </row>
    <row r="110" spans="1:6" s="32" customFormat="1" ht="22.5" customHeight="1" hidden="1">
      <c r="A110" s="45" t="s">
        <v>78</v>
      </c>
      <c r="B110" s="93" t="s">
        <v>171</v>
      </c>
      <c r="C110" s="46" t="s">
        <v>24</v>
      </c>
      <c r="D110" s="46" t="s">
        <v>138</v>
      </c>
      <c r="E110" s="46" t="s">
        <v>79</v>
      </c>
      <c r="F110" s="99"/>
    </row>
    <row r="111" spans="1:6" s="32" customFormat="1" ht="18" customHeight="1">
      <c r="A111" s="45" t="s">
        <v>80</v>
      </c>
      <c r="B111" s="93" t="s">
        <v>171</v>
      </c>
      <c r="C111" s="46" t="s">
        <v>24</v>
      </c>
      <c r="D111" s="46" t="s">
        <v>138</v>
      </c>
      <c r="E111" s="46" t="s">
        <v>81</v>
      </c>
      <c r="F111" s="99">
        <v>36.8</v>
      </c>
    </row>
    <row r="112" spans="1:6" s="105" customFormat="1" ht="21.75" customHeight="1">
      <c r="A112" s="105" t="s">
        <v>328</v>
      </c>
      <c r="B112" s="93" t="s">
        <v>171</v>
      </c>
      <c r="C112" s="106" t="s">
        <v>24</v>
      </c>
      <c r="D112" s="106" t="s">
        <v>329</v>
      </c>
      <c r="F112" s="107" t="s">
        <v>330</v>
      </c>
    </row>
    <row r="113" spans="1:6" s="105" customFormat="1" ht="25.5" customHeight="1">
      <c r="A113" s="105" t="s">
        <v>78</v>
      </c>
      <c r="B113" s="93" t="s">
        <v>171</v>
      </c>
      <c r="C113" s="106" t="s">
        <v>24</v>
      </c>
      <c r="D113" s="106" t="s">
        <v>329</v>
      </c>
      <c r="E113" s="106" t="s">
        <v>81</v>
      </c>
      <c r="F113" s="107" t="s">
        <v>330</v>
      </c>
    </row>
    <row r="114" spans="1:6" s="32" customFormat="1" ht="19.5">
      <c r="A114" s="38" t="s">
        <v>25</v>
      </c>
      <c r="B114" s="93" t="s">
        <v>171</v>
      </c>
      <c r="C114" s="41" t="s">
        <v>26</v>
      </c>
      <c r="D114" s="41"/>
      <c r="E114" s="41"/>
      <c r="F114" s="97">
        <f>F115</f>
        <v>278.72</v>
      </c>
    </row>
    <row r="115" spans="1:6" s="32" customFormat="1" ht="18.75">
      <c r="A115" s="16" t="s">
        <v>139</v>
      </c>
      <c r="B115" s="93" t="s">
        <v>171</v>
      </c>
      <c r="C115" s="19" t="s">
        <v>26</v>
      </c>
      <c r="D115" s="19" t="s">
        <v>140</v>
      </c>
      <c r="E115" s="19"/>
      <c r="F115" s="98">
        <f>F117+F119+F120</f>
        <v>278.72</v>
      </c>
    </row>
    <row r="116" spans="1:6" s="32" customFormat="1" ht="18.75">
      <c r="A116" s="45" t="s">
        <v>141</v>
      </c>
      <c r="B116" s="93" t="s">
        <v>171</v>
      </c>
      <c r="C116" s="46" t="s">
        <v>26</v>
      </c>
      <c r="D116" s="46" t="s">
        <v>142</v>
      </c>
      <c r="E116" s="46"/>
      <c r="F116" s="99">
        <f>F117</f>
        <v>150</v>
      </c>
    </row>
    <row r="117" spans="1:6" s="32" customFormat="1" ht="18.75">
      <c r="A117" s="45" t="s">
        <v>78</v>
      </c>
      <c r="B117" s="93" t="s">
        <v>171</v>
      </c>
      <c r="C117" s="46" t="s">
        <v>26</v>
      </c>
      <c r="D117" s="46" t="s">
        <v>142</v>
      </c>
      <c r="E117" s="46" t="s">
        <v>79</v>
      </c>
      <c r="F117" s="99">
        <v>150</v>
      </c>
    </row>
    <row r="118" spans="1:6" s="32" customFormat="1" ht="18.75">
      <c r="A118" s="45" t="s">
        <v>143</v>
      </c>
      <c r="B118" s="93" t="s">
        <v>171</v>
      </c>
      <c r="C118" s="46" t="s">
        <v>26</v>
      </c>
      <c r="D118" s="46" t="s">
        <v>144</v>
      </c>
      <c r="E118" s="46"/>
      <c r="F118" s="99">
        <f>F119+F120</f>
        <v>128.72</v>
      </c>
    </row>
    <row r="119" spans="1:6" s="32" customFormat="1" ht="18.75">
      <c r="A119" s="45" t="s">
        <v>78</v>
      </c>
      <c r="B119" s="93" t="s">
        <v>171</v>
      </c>
      <c r="C119" s="46" t="s">
        <v>26</v>
      </c>
      <c r="D119" s="46" t="s">
        <v>144</v>
      </c>
      <c r="E119" s="46" t="s">
        <v>79</v>
      </c>
      <c r="F119" s="99">
        <v>123.17</v>
      </c>
    </row>
    <row r="120" spans="1:6" s="32" customFormat="1" ht="18.75">
      <c r="A120" s="45" t="s">
        <v>80</v>
      </c>
      <c r="B120" s="93" t="s">
        <v>171</v>
      </c>
      <c r="C120" s="46" t="s">
        <v>26</v>
      </c>
      <c r="D120" s="46" t="s">
        <v>144</v>
      </c>
      <c r="E120" s="46" t="s">
        <v>81</v>
      </c>
      <c r="F120" s="99">
        <v>5.55</v>
      </c>
    </row>
    <row r="121" spans="1:6" s="32" customFormat="1" ht="18.75">
      <c r="A121" s="13" t="s">
        <v>57</v>
      </c>
      <c r="B121" s="93" t="s">
        <v>171</v>
      </c>
      <c r="C121" s="14" t="s">
        <v>27</v>
      </c>
      <c r="D121" s="46"/>
      <c r="E121" s="46"/>
      <c r="F121" s="96">
        <f>F123</f>
        <v>534.38</v>
      </c>
    </row>
    <row r="122" spans="1:6" s="32" customFormat="1" ht="19.5">
      <c r="A122" s="38" t="s">
        <v>32</v>
      </c>
      <c r="B122" s="93" t="s">
        <v>171</v>
      </c>
      <c r="C122" s="41" t="s">
        <v>28</v>
      </c>
      <c r="D122" s="41"/>
      <c r="E122" s="41"/>
      <c r="F122" s="97">
        <f>F123</f>
        <v>534.38</v>
      </c>
    </row>
    <row r="123" spans="1:6" s="86" customFormat="1" ht="18.75">
      <c r="A123" s="16" t="s">
        <v>145</v>
      </c>
      <c r="B123" s="128" t="s">
        <v>171</v>
      </c>
      <c r="C123" s="19" t="s">
        <v>28</v>
      </c>
      <c r="D123" s="19" t="s">
        <v>146</v>
      </c>
      <c r="E123" s="19"/>
      <c r="F123" s="98">
        <f>F124+F127</f>
        <v>534.38</v>
      </c>
    </row>
    <row r="124" spans="1:6" s="32" customFormat="1" ht="17.25" customHeight="1">
      <c r="A124" s="45" t="s">
        <v>147</v>
      </c>
      <c r="B124" s="93" t="s">
        <v>171</v>
      </c>
      <c r="C124" s="46" t="s">
        <v>28</v>
      </c>
      <c r="D124" s="46" t="s">
        <v>148</v>
      </c>
      <c r="E124" s="46"/>
      <c r="F124" s="99">
        <f>F125+F126</f>
        <v>534.38</v>
      </c>
    </row>
    <row r="125" spans="1:6" s="32" customFormat="1" ht="20.25" customHeight="1">
      <c r="A125" s="45" t="s">
        <v>78</v>
      </c>
      <c r="B125" s="93" t="s">
        <v>171</v>
      </c>
      <c r="C125" s="46" t="s">
        <v>28</v>
      </c>
      <c r="D125" s="46" t="s">
        <v>148</v>
      </c>
      <c r="E125" s="46" t="s">
        <v>79</v>
      </c>
      <c r="F125" s="48">
        <v>411.25</v>
      </c>
    </row>
    <row r="126" spans="1:6" s="32" customFormat="1" ht="19.5" customHeight="1">
      <c r="A126" s="45" t="s">
        <v>80</v>
      </c>
      <c r="B126" s="93" t="s">
        <v>171</v>
      </c>
      <c r="C126" s="46" t="s">
        <v>28</v>
      </c>
      <c r="D126" s="46" t="s">
        <v>148</v>
      </c>
      <c r="E126" s="46" t="s">
        <v>81</v>
      </c>
      <c r="F126" s="48">
        <v>123.13</v>
      </c>
    </row>
    <row r="127" spans="1:6" s="32" customFormat="1" ht="37.5" hidden="1">
      <c r="A127" s="45" t="s">
        <v>149</v>
      </c>
      <c r="B127" s="93" t="s">
        <v>171</v>
      </c>
      <c r="C127" s="46" t="s">
        <v>28</v>
      </c>
      <c r="D127" s="108" t="s">
        <v>150</v>
      </c>
      <c r="E127" s="46"/>
      <c r="F127" s="99">
        <f>F128</f>
        <v>0</v>
      </c>
    </row>
    <row r="128" spans="1:6" s="32" customFormat="1" ht="9.75" hidden="1">
      <c r="A128" s="45" t="s">
        <v>107</v>
      </c>
      <c r="B128" s="93" t="s">
        <v>171</v>
      </c>
      <c r="C128" s="46" t="s">
        <v>28</v>
      </c>
      <c r="D128" s="109" t="s">
        <v>150</v>
      </c>
      <c r="E128" s="46" t="s">
        <v>79</v>
      </c>
      <c r="F128" s="99"/>
    </row>
    <row r="129" spans="1:6" s="32" customFormat="1" ht="18.75">
      <c r="A129" s="13" t="s">
        <v>35</v>
      </c>
      <c r="B129" s="93" t="s">
        <v>171</v>
      </c>
      <c r="C129" s="14" t="s">
        <v>29</v>
      </c>
      <c r="D129" s="14"/>
      <c r="E129" s="14"/>
      <c r="F129" s="96">
        <f>F130+F134</f>
        <v>3903.2299999999996</v>
      </c>
    </row>
    <row r="130" spans="1:6" s="32" customFormat="1" ht="19.5">
      <c r="A130" s="38" t="s">
        <v>34</v>
      </c>
      <c r="B130" s="93" t="s">
        <v>171</v>
      </c>
      <c r="C130" s="41" t="s">
        <v>30</v>
      </c>
      <c r="D130" s="41"/>
      <c r="E130" s="41"/>
      <c r="F130" s="97">
        <f>F133</f>
        <v>146.16</v>
      </c>
    </row>
    <row r="131" spans="1:6" s="32" customFormat="1" ht="19.5">
      <c r="A131" s="16" t="s">
        <v>151</v>
      </c>
      <c r="B131" s="93" t="s">
        <v>171</v>
      </c>
      <c r="C131" s="41" t="s">
        <v>30</v>
      </c>
      <c r="D131" s="41" t="s">
        <v>152</v>
      </c>
      <c r="E131" s="41"/>
      <c r="F131" s="98">
        <f>F130</f>
        <v>146.16</v>
      </c>
    </row>
    <row r="132" spans="1:6" s="32" customFormat="1" ht="19.5">
      <c r="A132" s="16" t="s">
        <v>202</v>
      </c>
      <c r="B132" s="93" t="s">
        <v>171</v>
      </c>
      <c r="C132" s="41" t="s">
        <v>30</v>
      </c>
      <c r="D132" s="41" t="s">
        <v>153</v>
      </c>
      <c r="E132" s="41"/>
      <c r="F132" s="98">
        <f>F130</f>
        <v>146.16</v>
      </c>
    </row>
    <row r="133" spans="1:6" s="32" customFormat="1" ht="19.5">
      <c r="A133" s="16" t="s">
        <v>154</v>
      </c>
      <c r="B133" s="93" t="s">
        <v>171</v>
      </c>
      <c r="C133" s="41" t="s">
        <v>30</v>
      </c>
      <c r="D133" s="41" t="s">
        <v>155</v>
      </c>
      <c r="E133" s="41" t="s">
        <v>156</v>
      </c>
      <c r="F133" s="98">
        <v>146.16</v>
      </c>
    </row>
    <row r="134" spans="1:6" s="32" customFormat="1" ht="18.75">
      <c r="A134" s="13" t="s">
        <v>45</v>
      </c>
      <c r="B134" s="93" t="s">
        <v>171</v>
      </c>
      <c r="C134" s="14" t="s">
        <v>31</v>
      </c>
      <c r="D134" s="14"/>
      <c r="E134" s="14"/>
      <c r="F134" s="96">
        <f>F135</f>
        <v>3757.0699999999997</v>
      </c>
    </row>
    <row r="135" spans="1:6" s="32" customFormat="1" ht="18.75">
      <c r="A135" s="16" t="s">
        <v>203</v>
      </c>
      <c r="B135" s="93" t="s">
        <v>171</v>
      </c>
      <c r="C135" s="19" t="s">
        <v>31</v>
      </c>
      <c r="D135" s="19" t="s">
        <v>157</v>
      </c>
      <c r="E135" s="19"/>
      <c r="F135" s="98">
        <f>F137+F139+F141</f>
        <v>3757.0699999999997</v>
      </c>
    </row>
    <row r="136" spans="1:6" s="32" customFormat="1" ht="37.5">
      <c r="A136" s="16" t="s">
        <v>208</v>
      </c>
      <c r="B136" s="93" t="s">
        <v>171</v>
      </c>
      <c r="C136" s="19" t="s">
        <v>31</v>
      </c>
      <c r="D136" s="19" t="s">
        <v>158</v>
      </c>
      <c r="E136" s="19"/>
      <c r="F136" s="98">
        <f>F137</f>
        <v>1168.33</v>
      </c>
    </row>
    <row r="137" spans="1:6" s="32" customFormat="1" ht="17.25" customHeight="1">
      <c r="A137" s="16" t="s">
        <v>154</v>
      </c>
      <c r="B137" s="93" t="s">
        <v>171</v>
      </c>
      <c r="C137" s="19" t="s">
        <v>31</v>
      </c>
      <c r="D137" s="19" t="s">
        <v>158</v>
      </c>
      <c r="E137" s="19" t="s">
        <v>156</v>
      </c>
      <c r="F137" s="98">
        <v>1168.33</v>
      </c>
    </row>
    <row r="138" spans="1:6" s="32" customFormat="1" ht="15" customHeight="1">
      <c r="A138" s="16" t="s">
        <v>159</v>
      </c>
      <c r="B138" s="93" t="s">
        <v>171</v>
      </c>
      <c r="C138" s="19" t="s">
        <v>31</v>
      </c>
      <c r="D138" s="19" t="s">
        <v>160</v>
      </c>
      <c r="E138" s="19"/>
      <c r="F138" s="98">
        <f>F139</f>
        <v>2588.74</v>
      </c>
    </row>
    <row r="139" spans="1:6" s="32" customFormat="1" ht="15" customHeight="1">
      <c r="A139" s="16" t="s">
        <v>159</v>
      </c>
      <c r="B139" s="93" t="s">
        <v>171</v>
      </c>
      <c r="C139" s="19" t="s">
        <v>31</v>
      </c>
      <c r="D139" s="19" t="s">
        <v>160</v>
      </c>
      <c r="E139" s="19" t="s">
        <v>156</v>
      </c>
      <c r="F139" s="98">
        <v>2588.74</v>
      </c>
    </row>
    <row r="140" spans="1:6" s="32" customFormat="1" ht="17.25" customHeight="1" hidden="1">
      <c r="A140" s="16" t="s">
        <v>161</v>
      </c>
      <c r="B140" s="93" t="s">
        <v>171</v>
      </c>
      <c r="C140" s="19" t="s">
        <v>31</v>
      </c>
      <c r="D140" s="19" t="s">
        <v>162</v>
      </c>
      <c r="E140" s="19"/>
      <c r="F140" s="98"/>
    </row>
    <row r="141" spans="1:6" s="32" customFormat="1" ht="16.5" customHeight="1" hidden="1">
      <c r="A141" s="16" t="s">
        <v>161</v>
      </c>
      <c r="B141" s="93" t="s">
        <v>171</v>
      </c>
      <c r="C141" s="19" t="s">
        <v>31</v>
      </c>
      <c r="D141" s="19" t="s">
        <v>162</v>
      </c>
      <c r="E141" s="19" t="s">
        <v>156</v>
      </c>
      <c r="F141" s="98"/>
    </row>
    <row r="142" spans="1:6" s="32" customFormat="1" ht="22.5" customHeight="1" hidden="1">
      <c r="A142" s="38" t="s">
        <v>62</v>
      </c>
      <c r="B142" s="93" t="s">
        <v>171</v>
      </c>
      <c r="C142" s="41" t="s">
        <v>61</v>
      </c>
      <c r="D142" s="41"/>
      <c r="E142" s="41"/>
      <c r="F142" s="97"/>
    </row>
    <row r="143" spans="1:6" s="32" customFormat="1" ht="20.25" customHeight="1" hidden="1">
      <c r="A143" s="16" t="s">
        <v>163</v>
      </c>
      <c r="B143" s="93" t="s">
        <v>171</v>
      </c>
      <c r="C143" s="41" t="s">
        <v>54</v>
      </c>
      <c r="D143" s="41"/>
      <c r="E143" s="41"/>
      <c r="F143" s="97"/>
    </row>
    <row r="144" spans="1:6" s="32" customFormat="1" ht="20.25" customHeight="1" hidden="1">
      <c r="A144" s="45" t="s">
        <v>164</v>
      </c>
      <c r="B144" s="93" t="s">
        <v>171</v>
      </c>
      <c r="C144" s="46" t="s">
        <v>54</v>
      </c>
      <c r="D144" s="46" t="s">
        <v>165</v>
      </c>
      <c r="E144" s="46"/>
      <c r="F144" s="99"/>
    </row>
    <row r="145" spans="1:6" s="32" customFormat="1" ht="32.25" customHeight="1" hidden="1">
      <c r="A145" s="45" t="s">
        <v>147</v>
      </c>
      <c r="B145" s="93" t="s">
        <v>171</v>
      </c>
      <c r="C145" s="46" t="s">
        <v>54</v>
      </c>
      <c r="D145" s="46" t="s">
        <v>166</v>
      </c>
      <c r="E145" s="46"/>
      <c r="F145" s="99"/>
    </row>
    <row r="146" spans="1:6" s="32" customFormat="1" ht="24.75" customHeight="1" hidden="1">
      <c r="A146" s="59" t="s">
        <v>107</v>
      </c>
      <c r="B146" s="93" t="s">
        <v>171</v>
      </c>
      <c r="C146" s="60" t="s">
        <v>54</v>
      </c>
      <c r="D146" s="60" t="s">
        <v>166</v>
      </c>
      <c r="E146" s="60" t="s">
        <v>79</v>
      </c>
      <c r="F146" s="110"/>
    </row>
    <row r="147" spans="1:6" s="32" customFormat="1" ht="19.5" thickBot="1">
      <c r="A147" s="111" t="s">
        <v>33</v>
      </c>
      <c r="B147" s="112"/>
      <c r="C147" s="113"/>
      <c r="D147" s="113"/>
      <c r="E147" s="113"/>
      <c r="F147" s="114">
        <f>F143+F129+F121+F96+F85+F61+F55+F11</f>
        <v>17072.309999999998</v>
      </c>
    </row>
    <row r="148" spans="1:6" s="32" customFormat="1" ht="18.75">
      <c r="A148" s="4"/>
      <c r="B148" s="4"/>
      <c r="C148" s="4"/>
      <c r="D148" s="4"/>
      <c r="E148" s="4"/>
      <c r="F148" s="29"/>
    </row>
    <row r="149" spans="1:6" s="32" customFormat="1" ht="18.75">
      <c r="A149" s="30" t="s">
        <v>167</v>
      </c>
      <c r="B149" s="30"/>
      <c r="C149" s="30"/>
      <c r="D149" s="30"/>
      <c r="E149" s="124" t="s">
        <v>168</v>
      </c>
      <c r="F149" s="124"/>
    </row>
  </sheetData>
  <sheetProtection/>
  <mergeCells count="7">
    <mergeCell ref="E149:F149"/>
    <mergeCell ref="E1:F1"/>
    <mergeCell ref="A2:F2"/>
    <mergeCell ref="A3:F3"/>
    <mergeCell ref="A4:F4"/>
    <mergeCell ref="A5:F5"/>
    <mergeCell ref="A7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2017-07-12T08:29:38Z</cp:lastPrinted>
  <dcterms:modified xsi:type="dcterms:W3CDTF">2017-08-07T13:25:25Z</dcterms:modified>
  <cp:category/>
  <cp:version/>
  <cp:contentType/>
  <cp:contentStatus/>
</cp:coreProperties>
</file>